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an\Desktop\"/>
    </mc:Choice>
  </mc:AlternateContent>
  <bookViews>
    <workbookView xWindow="0" yWindow="0" windowWidth="23040" windowHeight="9396" tabRatio="934" activeTab="2"/>
  </bookViews>
  <sheets>
    <sheet name="Introducere" sheetId="22" r:id="rId1"/>
    <sheet name="Analiza financiara-extinsa" sheetId="18" state="hidden" r:id="rId2"/>
    <sheet name="1 Buget cerere" sheetId="20" r:id="rId3"/>
    <sheet name=" Buget comp 1" sheetId="27" r:id="rId4"/>
    <sheet name=" Buget comp 2" sheetId="40" r:id="rId5"/>
    <sheet name=" Buget comp 3" sheetId="41" r:id="rId6"/>
    <sheet name=" Buget comp 4" sheetId="42" r:id="rId7"/>
    <sheet name=" Buget comp 5" sheetId="43" r:id="rId8"/>
    <sheet name=" Buget comp 6" sheetId="44" r:id="rId9"/>
    <sheet name=" Buget comp 7" sheetId="45" r:id="rId10"/>
    <sheet name=" Buget comp 8" sheetId="46" r:id="rId11"/>
    <sheet name=" Buget comp 9" sheetId="47" r:id="rId12"/>
    <sheet name=" Buget comp 10" sheetId="48" r:id="rId13"/>
    <sheet name="5 Venituri si cheltuieli" sheetId="23" state="hidden" r:id="rId14"/>
    <sheet name="c Cont PP previzionat" sheetId="24" state="hidden" r:id="rId15"/>
    <sheet name="d Proiectii financiare (intr) " sheetId="25" state="hidden" r:id="rId16"/>
    <sheet name="2 Calcul Contributie AP" sheetId="30" r:id="rId17"/>
  </sheets>
  <externalReferences>
    <externalReference r:id="rId18"/>
  </externalReferences>
  <definedNames>
    <definedName name="_5_Buget_cerere" localSheetId="3">Introducere!$A$17</definedName>
    <definedName name="_5_Buget_cerere" localSheetId="12">Introducere!$A$17</definedName>
    <definedName name="_5_Buget_cerere" localSheetId="4">Introducere!$A$17</definedName>
    <definedName name="_5_Buget_cerere" localSheetId="5">Introducere!$A$17</definedName>
    <definedName name="_5_Buget_cerere" localSheetId="6">Introducere!$A$17</definedName>
    <definedName name="_5_Buget_cerere" localSheetId="7">Introducere!$A$17</definedName>
    <definedName name="_5_Buget_cerere" localSheetId="8">Introducere!$A$17</definedName>
    <definedName name="_5_Buget_cerere" localSheetId="9">Introducere!$A$17</definedName>
    <definedName name="_5_Buget_cerere" localSheetId="10">Introducere!$A$17</definedName>
    <definedName name="_5_Buget_cerere" localSheetId="11">Introducere!$A$17</definedName>
    <definedName name="_6_Investitie" localSheetId="16">Introducere!$A$27</definedName>
    <definedName name="eligibilitate" localSheetId="3">#REF!</definedName>
    <definedName name="eligibilitate" localSheetId="12">#REF!</definedName>
    <definedName name="eligibilitate" localSheetId="4">#REF!</definedName>
    <definedName name="eligibilitate" localSheetId="5">#REF!</definedName>
    <definedName name="eligibilitate" localSheetId="6">#REF!</definedName>
    <definedName name="eligibilitate" localSheetId="7">#REF!</definedName>
    <definedName name="eligibilitate" localSheetId="8">#REF!</definedName>
    <definedName name="eligibilitate" localSheetId="9">#REF!</definedName>
    <definedName name="eligibilitate" localSheetId="10">#REF!</definedName>
    <definedName name="eligibilitate" localSheetId="11">#REF!</definedName>
    <definedName name="eligibilitate" localSheetId="1">#REF!</definedName>
    <definedName name="eligibilitate" localSheetId="15">'[1]Risc beneficiar'!#REF!</definedName>
    <definedName name="eligibilitate">#REF!</definedName>
    <definedName name="NU">'2 Calcul Contributie AP'!$I$12</definedName>
    <definedName name="tip_beneficiar" localSheetId="3">#REF!</definedName>
    <definedName name="tip_beneficiar" localSheetId="12">#REF!</definedName>
    <definedName name="tip_beneficiar" localSheetId="4">#REF!</definedName>
    <definedName name="tip_beneficiar" localSheetId="5">#REF!</definedName>
    <definedName name="tip_beneficiar" localSheetId="6">#REF!</definedName>
    <definedName name="tip_beneficiar" localSheetId="7">#REF!</definedName>
    <definedName name="tip_beneficiar" localSheetId="8">#REF!</definedName>
    <definedName name="tip_beneficiar" localSheetId="9">#REF!</definedName>
    <definedName name="tip_beneficiar" localSheetId="10">#REF!</definedName>
    <definedName name="tip_beneficiar" localSheetId="11">#REF!</definedName>
    <definedName name="tip_beneficiar" localSheetId="15">'[1]Risc beneficiar'!$A$11:$A$12</definedName>
    <definedName name="tip_beneficiar">#REF!</definedName>
  </definedNames>
  <calcPr calcId="152511"/>
</workbook>
</file>

<file path=xl/calcChain.xml><?xml version="1.0" encoding="utf-8"?>
<calcChain xmlns="http://schemas.openxmlformats.org/spreadsheetml/2006/main">
  <c r="C22" i="41" l="1"/>
  <c r="G67" i="20"/>
  <c r="F67" i="20"/>
  <c r="F62" i="20"/>
  <c r="G62" i="20"/>
  <c r="F63" i="20"/>
  <c r="G63" i="20"/>
  <c r="G61" i="20"/>
  <c r="F61" i="20"/>
  <c r="D67" i="20"/>
  <c r="C67" i="20"/>
  <c r="G43" i="20"/>
  <c r="F43" i="20"/>
  <c r="D43" i="20"/>
  <c r="C43" i="20"/>
  <c r="G39" i="20"/>
  <c r="F39" i="20"/>
  <c r="D39" i="20"/>
  <c r="C39" i="20"/>
  <c r="G36" i="20"/>
  <c r="F36" i="20"/>
  <c r="D36" i="20"/>
  <c r="C36" i="20"/>
  <c r="F30" i="20"/>
  <c r="G30" i="20"/>
  <c r="F31" i="20"/>
  <c r="G31" i="20"/>
  <c r="F32" i="20"/>
  <c r="G32" i="20"/>
  <c r="F33" i="20"/>
  <c r="G33" i="20"/>
  <c r="D30" i="20"/>
  <c r="D31" i="20"/>
  <c r="D32" i="20"/>
  <c r="D33" i="20"/>
  <c r="C30" i="20"/>
  <c r="C31" i="20"/>
  <c r="C32" i="20"/>
  <c r="C33" i="20"/>
  <c r="F25" i="20"/>
  <c r="G25" i="20"/>
  <c r="F26" i="20"/>
  <c r="G26" i="20"/>
  <c r="G24" i="20"/>
  <c r="F24" i="20"/>
  <c r="D24" i="20"/>
  <c r="D25" i="20"/>
  <c r="D26" i="20"/>
  <c r="C25" i="20"/>
  <c r="C26" i="20"/>
  <c r="C24" i="20"/>
  <c r="G17" i="20"/>
  <c r="G18" i="20"/>
  <c r="G19" i="20"/>
  <c r="G20" i="20"/>
  <c r="G21" i="20"/>
  <c r="F18" i="20"/>
  <c r="F19" i="20"/>
  <c r="F20" i="20"/>
  <c r="F21" i="20"/>
  <c r="F17" i="20"/>
  <c r="D17" i="20"/>
  <c r="D18" i="20"/>
  <c r="D19" i="20"/>
  <c r="D20" i="20"/>
  <c r="D21" i="20"/>
  <c r="C18" i="20"/>
  <c r="C19" i="20"/>
  <c r="C20" i="20"/>
  <c r="C21" i="20"/>
  <c r="C17" i="20"/>
  <c r="G14" i="20"/>
  <c r="F14" i="20"/>
  <c r="D14" i="20"/>
  <c r="C14" i="20"/>
  <c r="F11" i="20"/>
  <c r="G11" i="20"/>
  <c r="G10" i="20"/>
  <c r="F10" i="20"/>
  <c r="D11" i="20"/>
  <c r="D10" i="20"/>
  <c r="C11" i="20"/>
  <c r="C10" i="20"/>
  <c r="F69" i="48"/>
  <c r="H67" i="48"/>
  <c r="I67" i="48" s="1"/>
  <c r="E67" i="48"/>
  <c r="H63" i="48"/>
  <c r="H62" i="48"/>
  <c r="D62" i="48"/>
  <c r="C62" i="48"/>
  <c r="E62" i="48" s="1"/>
  <c r="I62" i="48" s="1"/>
  <c r="H61" i="48"/>
  <c r="D61" i="48"/>
  <c r="C61" i="48"/>
  <c r="I43" i="48"/>
  <c r="H43" i="48"/>
  <c r="E43" i="48"/>
  <c r="G40" i="48"/>
  <c r="G69" i="48" s="1"/>
  <c r="F40" i="48"/>
  <c r="D40" i="48"/>
  <c r="C40" i="48"/>
  <c r="B40" i="48"/>
  <c r="H39" i="48"/>
  <c r="E39" i="48"/>
  <c r="I39" i="48" s="1"/>
  <c r="B39" i="48"/>
  <c r="B38" i="48"/>
  <c r="H37" i="48"/>
  <c r="G37" i="48"/>
  <c r="F37" i="48"/>
  <c r="D37" i="48"/>
  <c r="C37" i="48"/>
  <c r="B37" i="48"/>
  <c r="H36" i="48"/>
  <c r="E36" i="48"/>
  <c r="B36" i="48"/>
  <c r="B35" i="48"/>
  <c r="B34" i="48"/>
  <c r="H33" i="48"/>
  <c r="E33" i="48"/>
  <c r="I33" i="48" s="1"/>
  <c r="B33" i="48"/>
  <c r="H32" i="48"/>
  <c r="E32" i="48"/>
  <c r="I32" i="48" s="1"/>
  <c r="B32" i="48"/>
  <c r="H31" i="48"/>
  <c r="E31" i="48"/>
  <c r="I31" i="48" s="1"/>
  <c r="B31" i="48"/>
  <c r="H30" i="48"/>
  <c r="E30" i="48"/>
  <c r="I30" i="48" s="1"/>
  <c r="B30" i="48"/>
  <c r="G29" i="48"/>
  <c r="G34" i="48" s="1"/>
  <c r="F29" i="48"/>
  <c r="H29" i="48" s="1"/>
  <c r="D29" i="48"/>
  <c r="D34" i="48" s="1"/>
  <c r="C29" i="48"/>
  <c r="C34" i="48" s="1"/>
  <c r="E34" i="48" s="1"/>
  <c r="B29" i="48"/>
  <c r="B28" i="48"/>
  <c r="G27" i="48"/>
  <c r="F27" i="48"/>
  <c r="H27" i="48" s="1"/>
  <c r="D27" i="48"/>
  <c r="C27" i="48"/>
  <c r="E27" i="48" s="1"/>
  <c r="I27" i="48" s="1"/>
  <c r="B27" i="48"/>
  <c r="H26" i="48"/>
  <c r="E26" i="48"/>
  <c r="I26" i="48" s="1"/>
  <c r="B26" i="48"/>
  <c r="H25" i="48"/>
  <c r="E25" i="48"/>
  <c r="I25" i="48" s="1"/>
  <c r="B25" i="48"/>
  <c r="H24" i="48"/>
  <c r="E24" i="48"/>
  <c r="I24" i="48" s="1"/>
  <c r="B24" i="48"/>
  <c r="B23" i="48"/>
  <c r="G22" i="48"/>
  <c r="G68" i="48" s="1"/>
  <c r="F22" i="48"/>
  <c r="F68" i="48" s="1"/>
  <c r="D22" i="48"/>
  <c r="D68" i="48" s="1"/>
  <c r="C22" i="48"/>
  <c r="E22" i="48" s="1"/>
  <c r="B22" i="48"/>
  <c r="H21" i="48"/>
  <c r="E21" i="48"/>
  <c r="I21" i="48" s="1"/>
  <c r="B21" i="48"/>
  <c r="H20" i="48"/>
  <c r="E20" i="48"/>
  <c r="I20" i="48" s="1"/>
  <c r="B20" i="48"/>
  <c r="H19" i="48"/>
  <c r="E19" i="48"/>
  <c r="I19" i="48" s="1"/>
  <c r="B19" i="48"/>
  <c r="H18" i="48"/>
  <c r="E18" i="48"/>
  <c r="I18" i="48" s="1"/>
  <c r="B18" i="48"/>
  <c r="H17" i="48"/>
  <c r="E17" i="48"/>
  <c r="I17" i="48" s="1"/>
  <c r="B16" i="48"/>
  <c r="G15" i="48"/>
  <c r="H15" i="48" s="1"/>
  <c r="F15" i="48"/>
  <c r="D15" i="48"/>
  <c r="C15" i="48"/>
  <c r="E15" i="48" s="1"/>
  <c r="I15" i="48" s="1"/>
  <c r="H14" i="48"/>
  <c r="E14" i="48"/>
  <c r="I14" i="48" s="1"/>
  <c r="B14" i="48"/>
  <c r="B13" i="48"/>
  <c r="G12" i="48"/>
  <c r="G64" i="48" s="1"/>
  <c r="F12" i="48"/>
  <c r="F64" i="48" s="1"/>
  <c r="H64" i="48" s="1"/>
  <c r="D12" i="48"/>
  <c r="D65" i="48" s="1"/>
  <c r="C12" i="48"/>
  <c r="E12" i="48" s="1"/>
  <c r="B12" i="48"/>
  <c r="H11" i="48"/>
  <c r="E11" i="48"/>
  <c r="I11" i="48" s="1"/>
  <c r="B11" i="48"/>
  <c r="H10" i="48"/>
  <c r="E10" i="48"/>
  <c r="I10" i="48" s="1"/>
  <c r="B10" i="48"/>
  <c r="B9" i="48"/>
  <c r="H67" i="47"/>
  <c r="E67" i="47"/>
  <c r="I67" i="47" s="1"/>
  <c r="D65" i="47"/>
  <c r="C65" i="47"/>
  <c r="E65" i="47" s="1"/>
  <c r="D64" i="47"/>
  <c r="C64" i="47"/>
  <c r="E64" i="47" s="1"/>
  <c r="F85" i="30" s="1"/>
  <c r="H63" i="47"/>
  <c r="H62" i="47"/>
  <c r="D62" i="47"/>
  <c r="C62" i="47"/>
  <c r="H61" i="47"/>
  <c r="D61" i="47"/>
  <c r="D63" i="47" s="1"/>
  <c r="C61" i="47"/>
  <c r="H43" i="47"/>
  <c r="E43" i="47"/>
  <c r="I43" i="47" s="1"/>
  <c r="G40" i="47"/>
  <c r="F40" i="47"/>
  <c r="H40" i="47" s="1"/>
  <c r="D40" i="47"/>
  <c r="D69" i="47" s="1"/>
  <c r="C40" i="47"/>
  <c r="E40" i="47" s="1"/>
  <c r="B40" i="47"/>
  <c r="H39" i="47"/>
  <c r="E39" i="47"/>
  <c r="I39" i="47" s="1"/>
  <c r="B39" i="47"/>
  <c r="B38" i="47"/>
  <c r="G37" i="47"/>
  <c r="G69" i="47" s="1"/>
  <c r="F37" i="47"/>
  <c r="F69" i="47" s="1"/>
  <c r="D37" i="47"/>
  <c r="C37" i="47"/>
  <c r="B37" i="47"/>
  <c r="H36" i="47"/>
  <c r="E36" i="47"/>
  <c r="I36" i="47" s="1"/>
  <c r="B36" i="47"/>
  <c r="B35" i="47"/>
  <c r="B34" i="47"/>
  <c r="I33" i="47"/>
  <c r="H33" i="47"/>
  <c r="E33" i="47"/>
  <c r="B33" i="47"/>
  <c r="H32" i="47"/>
  <c r="E32" i="47"/>
  <c r="I32" i="47" s="1"/>
  <c r="B32" i="47"/>
  <c r="I31" i="47"/>
  <c r="H31" i="47"/>
  <c r="E31" i="47"/>
  <c r="B31" i="47"/>
  <c r="H30" i="47"/>
  <c r="E30" i="47"/>
  <c r="I30" i="47" s="1"/>
  <c r="B30" i="47"/>
  <c r="G29" i="47"/>
  <c r="G34" i="47" s="1"/>
  <c r="F29" i="47"/>
  <c r="H29" i="47" s="1"/>
  <c r="D29" i="47"/>
  <c r="D34" i="47" s="1"/>
  <c r="C29" i="47"/>
  <c r="B29" i="47"/>
  <c r="B28" i="47"/>
  <c r="G27" i="47"/>
  <c r="F27" i="47"/>
  <c r="D27" i="47"/>
  <c r="C27" i="47"/>
  <c r="B27" i="47"/>
  <c r="H26" i="47"/>
  <c r="E26" i="47"/>
  <c r="I26" i="47" s="1"/>
  <c r="B26" i="47"/>
  <c r="H25" i="47"/>
  <c r="E25" i="47"/>
  <c r="B25" i="47"/>
  <c r="H24" i="47"/>
  <c r="E24" i="47"/>
  <c r="I24" i="47" s="1"/>
  <c r="B24" i="47"/>
  <c r="B23" i="47"/>
  <c r="G22" i="47"/>
  <c r="G68" i="47" s="1"/>
  <c r="F22" i="47"/>
  <c r="H22" i="47" s="1"/>
  <c r="D22" i="47"/>
  <c r="D68" i="47" s="1"/>
  <c r="C22" i="47"/>
  <c r="E22" i="47" s="1"/>
  <c r="B22" i="47"/>
  <c r="I21" i="47"/>
  <c r="H21" i="47"/>
  <c r="E21" i="47"/>
  <c r="B21" i="47"/>
  <c r="H20" i="47"/>
  <c r="E20" i="47"/>
  <c r="I20" i="47" s="1"/>
  <c r="B20" i="47"/>
  <c r="H19" i="47"/>
  <c r="E19" i="47"/>
  <c r="I19" i="47" s="1"/>
  <c r="B19" i="47"/>
  <c r="H18" i="47"/>
  <c r="E18" i="47"/>
  <c r="I18" i="47" s="1"/>
  <c r="B18" i="47"/>
  <c r="I17" i="47"/>
  <c r="H17" i="47"/>
  <c r="E17" i="47"/>
  <c r="B16" i="47"/>
  <c r="G15" i="47"/>
  <c r="F15" i="47"/>
  <c r="H15" i="47" s="1"/>
  <c r="E15" i="47"/>
  <c r="I15" i="47" s="1"/>
  <c r="D15" i="47"/>
  <c r="C15" i="47"/>
  <c r="H14" i="47"/>
  <c r="E14" i="47"/>
  <c r="I14" i="47" s="1"/>
  <c r="B14" i="47"/>
  <c r="B13" i="47"/>
  <c r="G12" i="47"/>
  <c r="G64" i="47" s="1"/>
  <c r="F12" i="47"/>
  <c r="F64" i="47" s="1"/>
  <c r="H64" i="47" s="1"/>
  <c r="D12" i="47"/>
  <c r="C12" i="47"/>
  <c r="E12" i="47" s="1"/>
  <c r="B12" i="47"/>
  <c r="H11" i="47"/>
  <c r="E11" i="47"/>
  <c r="I11" i="47" s="1"/>
  <c r="B11" i="47"/>
  <c r="H10" i="47"/>
  <c r="E10" i="47"/>
  <c r="I10" i="47" s="1"/>
  <c r="B10" i="47"/>
  <c r="B9" i="47"/>
  <c r="H67" i="46"/>
  <c r="I67" i="46" s="1"/>
  <c r="E67" i="46"/>
  <c r="H63" i="46"/>
  <c r="H62" i="46"/>
  <c r="D62" i="46"/>
  <c r="C62" i="46"/>
  <c r="E62" i="46" s="1"/>
  <c r="I62" i="46" s="1"/>
  <c r="H61" i="46"/>
  <c r="D61" i="46"/>
  <c r="C61" i="46"/>
  <c r="C63" i="46" s="1"/>
  <c r="H43" i="46"/>
  <c r="E43" i="46"/>
  <c r="I43" i="46" s="1"/>
  <c r="G40" i="46"/>
  <c r="H40" i="46" s="1"/>
  <c r="F40" i="46"/>
  <c r="D40" i="46"/>
  <c r="C40" i="46"/>
  <c r="B40" i="46"/>
  <c r="H39" i="46"/>
  <c r="E39" i="46"/>
  <c r="I39" i="46" s="1"/>
  <c r="B39" i="46"/>
  <c r="B38" i="46"/>
  <c r="G37" i="46"/>
  <c r="G69" i="46" s="1"/>
  <c r="F37" i="46"/>
  <c r="H37" i="46" s="1"/>
  <c r="D37" i="46"/>
  <c r="C37" i="46"/>
  <c r="C69" i="46" s="1"/>
  <c r="B37" i="46"/>
  <c r="H36" i="46"/>
  <c r="E36" i="46"/>
  <c r="I36" i="46" s="1"/>
  <c r="B36" i="46"/>
  <c r="B35" i="46"/>
  <c r="B34" i="46"/>
  <c r="H33" i="46"/>
  <c r="E33" i="46"/>
  <c r="I33" i="46" s="1"/>
  <c r="B33" i="46"/>
  <c r="H32" i="46"/>
  <c r="E32" i="46"/>
  <c r="I32" i="46" s="1"/>
  <c r="B32" i="46"/>
  <c r="I31" i="46"/>
  <c r="H31" i="46"/>
  <c r="E31" i="46"/>
  <c r="B31" i="46"/>
  <c r="H30" i="46"/>
  <c r="E30" i="46"/>
  <c r="I30" i="46" s="1"/>
  <c r="B30" i="46"/>
  <c r="H29" i="46"/>
  <c r="G29" i="46"/>
  <c r="G34" i="46" s="1"/>
  <c r="F29" i="46"/>
  <c r="F34" i="46" s="1"/>
  <c r="H34" i="46" s="1"/>
  <c r="D29" i="46"/>
  <c r="D34" i="46" s="1"/>
  <c r="C29" i="46"/>
  <c r="E29" i="46" s="1"/>
  <c r="I29" i="46" s="1"/>
  <c r="B29" i="46"/>
  <c r="B28" i="46"/>
  <c r="G27" i="46"/>
  <c r="F27" i="46"/>
  <c r="H27" i="46" s="1"/>
  <c r="D27" i="46"/>
  <c r="C27" i="46"/>
  <c r="E27" i="46" s="1"/>
  <c r="B27" i="46"/>
  <c r="I26" i="46"/>
  <c r="H26" i="46"/>
  <c r="E26" i="46"/>
  <c r="B26" i="46"/>
  <c r="H25" i="46"/>
  <c r="E25" i="46"/>
  <c r="I25" i="46" s="1"/>
  <c r="B25" i="46"/>
  <c r="H24" i="46"/>
  <c r="I24" i="46" s="1"/>
  <c r="E24" i="46"/>
  <c r="B24" i="46"/>
  <c r="B23" i="46"/>
  <c r="G22" i="46"/>
  <c r="G68" i="46" s="1"/>
  <c r="F22" i="46"/>
  <c r="F68" i="46" s="1"/>
  <c r="D22" i="46"/>
  <c r="D68" i="46" s="1"/>
  <c r="C22" i="46"/>
  <c r="E22" i="46" s="1"/>
  <c r="B22" i="46"/>
  <c r="H21" i="46"/>
  <c r="E21" i="46"/>
  <c r="I21" i="46" s="1"/>
  <c r="B21" i="46"/>
  <c r="H20" i="46"/>
  <c r="E20" i="46"/>
  <c r="I20" i="46" s="1"/>
  <c r="B20" i="46"/>
  <c r="H19" i="46"/>
  <c r="E19" i="46"/>
  <c r="I19" i="46" s="1"/>
  <c r="B19" i="46"/>
  <c r="H18" i="46"/>
  <c r="E18" i="46"/>
  <c r="B18" i="46"/>
  <c r="H17" i="46"/>
  <c r="E17" i="46"/>
  <c r="I17" i="46" s="1"/>
  <c r="B16" i="46"/>
  <c r="G15" i="46"/>
  <c r="F15" i="46"/>
  <c r="H15" i="46" s="1"/>
  <c r="D15" i="46"/>
  <c r="C15" i="46"/>
  <c r="I14" i="46"/>
  <c r="H14" i="46"/>
  <c r="E14" i="46"/>
  <c r="B14" i="46"/>
  <c r="B13" i="46"/>
  <c r="G12" i="46"/>
  <c r="G64" i="46" s="1"/>
  <c r="F12" i="46"/>
  <c r="F64" i="46" s="1"/>
  <c r="D12" i="46"/>
  <c r="C12" i="46"/>
  <c r="E12" i="46" s="1"/>
  <c r="B12" i="46"/>
  <c r="H11" i="46"/>
  <c r="E11" i="46"/>
  <c r="I11" i="46" s="1"/>
  <c r="B11" i="46"/>
  <c r="H10" i="46"/>
  <c r="E10" i="46"/>
  <c r="I10" i="46" s="1"/>
  <c r="B10" i="46"/>
  <c r="B9" i="46"/>
  <c r="F68" i="45"/>
  <c r="H68" i="45" s="1"/>
  <c r="H67" i="45"/>
  <c r="E67" i="45"/>
  <c r="I67" i="45" s="1"/>
  <c r="D65" i="45"/>
  <c r="C65" i="45"/>
  <c r="D64" i="45"/>
  <c r="C64" i="45"/>
  <c r="H63" i="45"/>
  <c r="H62" i="45"/>
  <c r="D62" i="45"/>
  <c r="C62" i="45"/>
  <c r="H61" i="45"/>
  <c r="D61" i="45"/>
  <c r="C61" i="45"/>
  <c r="H43" i="45"/>
  <c r="E43" i="45"/>
  <c r="I43" i="45" s="1"/>
  <c r="G40" i="45"/>
  <c r="F40" i="45"/>
  <c r="H40" i="45" s="1"/>
  <c r="D40" i="45"/>
  <c r="C40" i="45"/>
  <c r="E40" i="45" s="1"/>
  <c r="I40" i="45" s="1"/>
  <c r="B40" i="45"/>
  <c r="I39" i="45"/>
  <c r="H39" i="45"/>
  <c r="E39" i="45"/>
  <c r="B39" i="45"/>
  <c r="B38" i="45"/>
  <c r="G37" i="45"/>
  <c r="G69" i="45" s="1"/>
  <c r="F37" i="45"/>
  <c r="F69" i="45" s="1"/>
  <c r="H69" i="45" s="1"/>
  <c r="D37" i="45"/>
  <c r="D69" i="45" s="1"/>
  <c r="C37" i="45"/>
  <c r="C69" i="45" s="1"/>
  <c r="B37" i="45"/>
  <c r="H36" i="45"/>
  <c r="E36" i="45"/>
  <c r="I36" i="45" s="1"/>
  <c r="B36" i="45"/>
  <c r="B35" i="45"/>
  <c r="B34" i="45"/>
  <c r="I33" i="45"/>
  <c r="H33" i="45"/>
  <c r="E33" i="45"/>
  <c r="B33" i="45"/>
  <c r="H32" i="45"/>
  <c r="E32" i="45"/>
  <c r="I32" i="45" s="1"/>
  <c r="B32" i="45"/>
  <c r="H31" i="45"/>
  <c r="E31" i="45"/>
  <c r="I31" i="45" s="1"/>
  <c r="B31" i="45"/>
  <c r="H30" i="45"/>
  <c r="E30" i="45"/>
  <c r="I30" i="45" s="1"/>
  <c r="B30" i="45"/>
  <c r="G29" i="45"/>
  <c r="G34" i="45" s="1"/>
  <c r="F29" i="45"/>
  <c r="H29" i="45" s="1"/>
  <c r="D29" i="45"/>
  <c r="D34" i="45" s="1"/>
  <c r="C29" i="45"/>
  <c r="E29" i="45" s="1"/>
  <c r="B29" i="45"/>
  <c r="B28" i="45"/>
  <c r="G27" i="45"/>
  <c r="F27" i="45"/>
  <c r="H27" i="45" s="1"/>
  <c r="D27" i="45"/>
  <c r="C27" i="45"/>
  <c r="B27" i="45"/>
  <c r="H26" i="45"/>
  <c r="E26" i="45"/>
  <c r="I26" i="45" s="1"/>
  <c r="B26" i="45"/>
  <c r="H25" i="45"/>
  <c r="E25" i="45"/>
  <c r="B25" i="45"/>
  <c r="H24" i="45"/>
  <c r="E24" i="45"/>
  <c r="B24" i="45"/>
  <c r="B23" i="45"/>
  <c r="G22" i="45"/>
  <c r="G68" i="45" s="1"/>
  <c r="F22" i="45"/>
  <c r="D22" i="45"/>
  <c r="D68" i="45" s="1"/>
  <c r="C22" i="45"/>
  <c r="E22" i="45" s="1"/>
  <c r="B22" i="45"/>
  <c r="I21" i="45"/>
  <c r="H21" i="45"/>
  <c r="E21" i="45"/>
  <c r="B21" i="45"/>
  <c r="H20" i="45"/>
  <c r="E20" i="45"/>
  <c r="I20" i="45" s="1"/>
  <c r="B20" i="45"/>
  <c r="H19" i="45"/>
  <c r="E19" i="45"/>
  <c r="I19" i="45" s="1"/>
  <c r="B19" i="45"/>
  <c r="H18" i="45"/>
  <c r="E18" i="45"/>
  <c r="I18" i="45" s="1"/>
  <c r="B18" i="45"/>
  <c r="I17" i="45"/>
  <c r="H17" i="45"/>
  <c r="E17" i="45"/>
  <c r="B16" i="45"/>
  <c r="G15" i="45"/>
  <c r="F15" i="45"/>
  <c r="H15" i="45" s="1"/>
  <c r="E15" i="45"/>
  <c r="I15" i="45" s="1"/>
  <c r="D15" i="45"/>
  <c r="C15" i="45"/>
  <c r="H14" i="45"/>
  <c r="E14" i="45"/>
  <c r="I14" i="45" s="1"/>
  <c r="B14" i="45"/>
  <c r="B13" i="45"/>
  <c r="G12" i="45"/>
  <c r="G64" i="45" s="1"/>
  <c r="F12" i="45"/>
  <c r="F64" i="45" s="1"/>
  <c r="H64" i="45" s="1"/>
  <c r="D12" i="45"/>
  <c r="C12" i="45"/>
  <c r="E12" i="45" s="1"/>
  <c r="B12" i="45"/>
  <c r="H11" i="45"/>
  <c r="E11" i="45"/>
  <c r="I11" i="45" s="1"/>
  <c r="B11" i="45"/>
  <c r="H10" i="45"/>
  <c r="E10" i="45"/>
  <c r="I10" i="45" s="1"/>
  <c r="B10" i="45"/>
  <c r="B9" i="45"/>
  <c r="D68" i="44"/>
  <c r="H67" i="44"/>
  <c r="I67" i="44" s="1"/>
  <c r="E67" i="44"/>
  <c r="H63" i="44"/>
  <c r="H62" i="44"/>
  <c r="D62" i="44"/>
  <c r="C62" i="44"/>
  <c r="E62" i="44" s="1"/>
  <c r="I62" i="44" s="1"/>
  <c r="H61" i="44"/>
  <c r="D61" i="44"/>
  <c r="D63" i="44" s="1"/>
  <c r="C61" i="44"/>
  <c r="H43" i="44"/>
  <c r="E43" i="44"/>
  <c r="I43" i="44" s="1"/>
  <c r="G40" i="44"/>
  <c r="H40" i="44" s="1"/>
  <c r="F40" i="44"/>
  <c r="D40" i="44"/>
  <c r="C40" i="44"/>
  <c r="E40" i="44" s="1"/>
  <c r="I40" i="44" s="1"/>
  <c r="B40" i="44"/>
  <c r="H39" i="44"/>
  <c r="E39" i="44"/>
  <c r="I39" i="44" s="1"/>
  <c r="B39" i="44"/>
  <c r="B38" i="44"/>
  <c r="G37" i="44"/>
  <c r="G69" i="44" s="1"/>
  <c r="F37" i="44"/>
  <c r="F69" i="44" s="1"/>
  <c r="H69" i="44" s="1"/>
  <c r="D37" i="44"/>
  <c r="D69" i="44" s="1"/>
  <c r="C37" i="44"/>
  <c r="B37" i="44"/>
  <c r="H36" i="44"/>
  <c r="E36" i="44"/>
  <c r="I36" i="44" s="1"/>
  <c r="B36" i="44"/>
  <c r="B35" i="44"/>
  <c r="B34" i="44"/>
  <c r="H33" i="44"/>
  <c r="E33" i="44"/>
  <c r="I33" i="44" s="1"/>
  <c r="B33" i="44"/>
  <c r="H32" i="44"/>
  <c r="E32" i="44"/>
  <c r="I32" i="44" s="1"/>
  <c r="B32" i="44"/>
  <c r="I31" i="44"/>
  <c r="H31" i="44"/>
  <c r="E31" i="44"/>
  <c r="B31" i="44"/>
  <c r="H30" i="44"/>
  <c r="E30" i="44"/>
  <c r="I30" i="44" s="1"/>
  <c r="B30" i="44"/>
  <c r="G29" i="44"/>
  <c r="G34" i="44" s="1"/>
  <c r="F29" i="44"/>
  <c r="H29" i="44" s="1"/>
  <c r="D29" i="44"/>
  <c r="D34" i="44" s="1"/>
  <c r="C29" i="44"/>
  <c r="B29" i="44"/>
  <c r="B28" i="44"/>
  <c r="G27" i="44"/>
  <c r="F27" i="44"/>
  <c r="D27" i="44"/>
  <c r="C27" i="44"/>
  <c r="E27" i="44" s="1"/>
  <c r="B27" i="44"/>
  <c r="H26" i="44"/>
  <c r="E26" i="44"/>
  <c r="I26" i="44" s="1"/>
  <c r="B26" i="44"/>
  <c r="H25" i="44"/>
  <c r="E25" i="44"/>
  <c r="B25" i="44"/>
  <c r="H24" i="44"/>
  <c r="E24" i="44"/>
  <c r="I24" i="44" s="1"/>
  <c r="B24" i="44"/>
  <c r="B23" i="44"/>
  <c r="G22" i="44"/>
  <c r="G68" i="44" s="1"/>
  <c r="F22" i="44"/>
  <c r="F68" i="44" s="1"/>
  <c r="H68" i="44" s="1"/>
  <c r="D22" i="44"/>
  <c r="C22" i="44"/>
  <c r="C68" i="44" s="1"/>
  <c r="E68" i="44" s="1"/>
  <c r="B22" i="44"/>
  <c r="H21" i="44"/>
  <c r="E21" i="44"/>
  <c r="I21" i="44" s="1"/>
  <c r="B21" i="44"/>
  <c r="H20" i="44"/>
  <c r="E20" i="44"/>
  <c r="I20" i="44" s="1"/>
  <c r="B20" i="44"/>
  <c r="H19" i="44"/>
  <c r="E19" i="44"/>
  <c r="I19" i="44" s="1"/>
  <c r="B19" i="44"/>
  <c r="H18" i="44"/>
  <c r="E18" i="44"/>
  <c r="I18" i="44" s="1"/>
  <c r="B18" i="44"/>
  <c r="H17" i="44"/>
  <c r="E17" i="44"/>
  <c r="B16" i="44"/>
  <c r="G15" i="44"/>
  <c r="F15" i="44"/>
  <c r="F64" i="44" s="1"/>
  <c r="H64" i="44" s="1"/>
  <c r="D15" i="44"/>
  <c r="C15" i="44"/>
  <c r="H14" i="44"/>
  <c r="E14" i="44"/>
  <c r="I14" i="44" s="1"/>
  <c r="B14" i="44"/>
  <c r="B13" i="44"/>
  <c r="G12" i="44"/>
  <c r="G64" i="44" s="1"/>
  <c r="F12" i="44"/>
  <c r="D12" i="44"/>
  <c r="C12" i="44"/>
  <c r="E12" i="44" s="1"/>
  <c r="B12" i="44"/>
  <c r="H11" i="44"/>
  <c r="E11" i="44"/>
  <c r="I11" i="44" s="1"/>
  <c r="B11" i="44"/>
  <c r="H10" i="44"/>
  <c r="E10" i="44"/>
  <c r="I10" i="44" s="1"/>
  <c r="B10" i="44"/>
  <c r="B9" i="44"/>
  <c r="F69" i="43"/>
  <c r="F68" i="43"/>
  <c r="H67" i="43"/>
  <c r="I67" i="43" s="1"/>
  <c r="E67" i="43"/>
  <c r="F64" i="43"/>
  <c r="H63" i="43"/>
  <c r="H62" i="43"/>
  <c r="D62" i="43"/>
  <c r="C62" i="43"/>
  <c r="E62" i="43" s="1"/>
  <c r="I62" i="43" s="1"/>
  <c r="H61" i="43"/>
  <c r="D61" i="43"/>
  <c r="D63" i="43" s="1"/>
  <c r="C61" i="43"/>
  <c r="I43" i="43"/>
  <c r="H43" i="43"/>
  <c r="E43" i="43"/>
  <c r="G40" i="43"/>
  <c r="G69" i="43" s="1"/>
  <c r="F40" i="43"/>
  <c r="D40" i="43"/>
  <c r="C40" i="43"/>
  <c r="E40" i="43" s="1"/>
  <c r="B40" i="43"/>
  <c r="H39" i="43"/>
  <c r="E39" i="43"/>
  <c r="I39" i="43" s="1"/>
  <c r="B39" i="43"/>
  <c r="B38" i="43"/>
  <c r="H37" i="43"/>
  <c r="G37" i="43"/>
  <c r="F37" i="43"/>
  <c r="D37" i="43"/>
  <c r="D69" i="43" s="1"/>
  <c r="C37" i="43"/>
  <c r="B37" i="43"/>
  <c r="H36" i="43"/>
  <c r="E36" i="43"/>
  <c r="B36" i="43"/>
  <c r="B35" i="43"/>
  <c r="B34" i="43"/>
  <c r="H33" i="43"/>
  <c r="E33" i="43"/>
  <c r="I33" i="43" s="1"/>
  <c r="B33" i="43"/>
  <c r="H32" i="43"/>
  <c r="E32" i="43"/>
  <c r="I32" i="43" s="1"/>
  <c r="B32" i="43"/>
  <c r="H31" i="43"/>
  <c r="E31" i="43"/>
  <c r="I31" i="43" s="1"/>
  <c r="B31" i="43"/>
  <c r="H30" i="43"/>
  <c r="E30" i="43"/>
  <c r="I30" i="43" s="1"/>
  <c r="B30" i="43"/>
  <c r="G29" i="43"/>
  <c r="G34" i="43" s="1"/>
  <c r="F29" i="43"/>
  <c r="H29" i="43" s="1"/>
  <c r="D29" i="43"/>
  <c r="D34" i="43" s="1"/>
  <c r="C29" i="43"/>
  <c r="C34" i="43" s="1"/>
  <c r="B29" i="43"/>
  <c r="B28" i="43"/>
  <c r="G27" i="43"/>
  <c r="F27" i="43"/>
  <c r="D27" i="43"/>
  <c r="C27" i="43"/>
  <c r="E27" i="43" s="1"/>
  <c r="B27" i="43"/>
  <c r="H26" i="43"/>
  <c r="E26" i="43"/>
  <c r="B26" i="43"/>
  <c r="H25" i="43"/>
  <c r="E25" i="43"/>
  <c r="I25" i="43" s="1"/>
  <c r="B25" i="43"/>
  <c r="H24" i="43"/>
  <c r="E24" i="43"/>
  <c r="I24" i="43" s="1"/>
  <c r="B24" i="43"/>
  <c r="B23" i="43"/>
  <c r="G22" i="43"/>
  <c r="G68" i="43" s="1"/>
  <c r="F22" i="43"/>
  <c r="D22" i="43"/>
  <c r="D68" i="43" s="1"/>
  <c r="C22" i="43"/>
  <c r="E22" i="43" s="1"/>
  <c r="B22" i="43"/>
  <c r="H21" i="43"/>
  <c r="E21" i="43"/>
  <c r="I21" i="43" s="1"/>
  <c r="B21" i="43"/>
  <c r="H20" i="43"/>
  <c r="E20" i="43"/>
  <c r="I20" i="43" s="1"/>
  <c r="B20" i="43"/>
  <c r="H19" i="43"/>
  <c r="E19" i="43"/>
  <c r="I19" i="43" s="1"/>
  <c r="B19" i="43"/>
  <c r="H18" i="43"/>
  <c r="E18" i="43"/>
  <c r="I18" i="43" s="1"/>
  <c r="B18" i="43"/>
  <c r="H17" i="43"/>
  <c r="E17" i="43"/>
  <c r="I17" i="43" s="1"/>
  <c r="B16" i="43"/>
  <c r="G15" i="43"/>
  <c r="H15" i="43" s="1"/>
  <c r="F15" i="43"/>
  <c r="D15" i="43"/>
  <c r="C15" i="43"/>
  <c r="E15" i="43" s="1"/>
  <c r="I15" i="43" s="1"/>
  <c r="H14" i="43"/>
  <c r="E14" i="43"/>
  <c r="I14" i="43" s="1"/>
  <c r="B14" i="43"/>
  <c r="B13" i="43"/>
  <c r="G12" i="43"/>
  <c r="G64" i="43" s="1"/>
  <c r="H64" i="43" s="1"/>
  <c r="F12" i="43"/>
  <c r="D12" i="43"/>
  <c r="D65" i="43" s="1"/>
  <c r="C12" i="43"/>
  <c r="E12" i="43" s="1"/>
  <c r="B12" i="43"/>
  <c r="H11" i="43"/>
  <c r="E11" i="43"/>
  <c r="I11" i="43" s="1"/>
  <c r="B11" i="43"/>
  <c r="H10" i="43"/>
  <c r="E10" i="43"/>
  <c r="I10" i="43" s="1"/>
  <c r="B10" i="43"/>
  <c r="B9" i="43"/>
  <c r="D68" i="42"/>
  <c r="H67" i="42"/>
  <c r="I67" i="42" s="1"/>
  <c r="E67" i="42"/>
  <c r="H63" i="42"/>
  <c r="H62" i="42"/>
  <c r="D62" i="42"/>
  <c r="C62" i="42"/>
  <c r="E62" i="42" s="1"/>
  <c r="I62" i="42" s="1"/>
  <c r="H61" i="42"/>
  <c r="D61" i="42"/>
  <c r="D63" i="42" s="1"/>
  <c r="C61" i="42"/>
  <c r="H43" i="42"/>
  <c r="E43" i="42"/>
  <c r="I43" i="42" s="1"/>
  <c r="G40" i="42"/>
  <c r="H40" i="42" s="1"/>
  <c r="F40" i="42"/>
  <c r="D40" i="42"/>
  <c r="C40" i="42"/>
  <c r="E40" i="42" s="1"/>
  <c r="B40" i="42"/>
  <c r="H39" i="42"/>
  <c r="E39" i="42"/>
  <c r="I39" i="42" s="1"/>
  <c r="B39" i="42"/>
  <c r="B38" i="42"/>
  <c r="G37" i="42"/>
  <c r="G69" i="42" s="1"/>
  <c r="F37" i="42"/>
  <c r="F69" i="42" s="1"/>
  <c r="D37" i="42"/>
  <c r="D69" i="42" s="1"/>
  <c r="C37" i="42"/>
  <c r="C69" i="42" s="1"/>
  <c r="B37" i="42"/>
  <c r="H36" i="42"/>
  <c r="E36" i="42"/>
  <c r="I36" i="42" s="1"/>
  <c r="B36" i="42"/>
  <c r="B35" i="42"/>
  <c r="B34" i="42"/>
  <c r="I33" i="42"/>
  <c r="H33" i="42"/>
  <c r="E33" i="42"/>
  <c r="B33" i="42"/>
  <c r="H32" i="42"/>
  <c r="E32" i="42"/>
  <c r="I32" i="42" s="1"/>
  <c r="B32" i="42"/>
  <c r="I31" i="42"/>
  <c r="H31" i="42"/>
  <c r="E31" i="42"/>
  <c r="B31" i="42"/>
  <c r="H30" i="42"/>
  <c r="E30" i="42"/>
  <c r="I30" i="42" s="1"/>
  <c r="B30" i="42"/>
  <c r="G29" i="42"/>
  <c r="G34" i="42" s="1"/>
  <c r="F29" i="42"/>
  <c r="H29" i="42" s="1"/>
  <c r="D29" i="42"/>
  <c r="D34" i="42" s="1"/>
  <c r="C29" i="42"/>
  <c r="B29" i="42"/>
  <c r="B28" i="42"/>
  <c r="G27" i="42"/>
  <c r="F27" i="42"/>
  <c r="H27" i="42" s="1"/>
  <c r="D27" i="42"/>
  <c r="C27" i="42"/>
  <c r="E27" i="42" s="1"/>
  <c r="B27" i="42"/>
  <c r="H26" i="42"/>
  <c r="E26" i="42"/>
  <c r="I26" i="42" s="1"/>
  <c r="B26" i="42"/>
  <c r="H25" i="42"/>
  <c r="E25" i="42"/>
  <c r="I25" i="42" s="1"/>
  <c r="B25" i="42"/>
  <c r="H24" i="42"/>
  <c r="E24" i="42"/>
  <c r="I24" i="42" s="1"/>
  <c r="B24" i="42"/>
  <c r="B23" i="42"/>
  <c r="G22" i="42"/>
  <c r="F22" i="42"/>
  <c r="F68" i="42" s="1"/>
  <c r="D22" i="42"/>
  <c r="C22" i="42"/>
  <c r="E22" i="42" s="1"/>
  <c r="B22" i="42"/>
  <c r="H21" i="42"/>
  <c r="E21" i="42"/>
  <c r="I21" i="42" s="1"/>
  <c r="B21" i="42"/>
  <c r="H20" i="42"/>
  <c r="E20" i="42"/>
  <c r="I20" i="42" s="1"/>
  <c r="B20" i="42"/>
  <c r="H19" i="42"/>
  <c r="E19" i="42"/>
  <c r="I19" i="42" s="1"/>
  <c r="B19" i="42"/>
  <c r="H18" i="42"/>
  <c r="E18" i="42"/>
  <c r="B18" i="42"/>
  <c r="H17" i="42"/>
  <c r="E17" i="42"/>
  <c r="B16" i="42"/>
  <c r="G15" i="42"/>
  <c r="F15" i="42"/>
  <c r="H15" i="42" s="1"/>
  <c r="D15" i="42"/>
  <c r="C15" i="42"/>
  <c r="I14" i="42"/>
  <c r="H14" i="42"/>
  <c r="E14" i="42"/>
  <c r="B14" i="42"/>
  <c r="B13" i="42"/>
  <c r="G12" i="42"/>
  <c r="G64" i="42" s="1"/>
  <c r="F12" i="42"/>
  <c r="F64" i="42" s="1"/>
  <c r="H64" i="42" s="1"/>
  <c r="D12" i="42"/>
  <c r="C12" i="42"/>
  <c r="E12" i="42" s="1"/>
  <c r="B12" i="42"/>
  <c r="H11" i="42"/>
  <c r="E11" i="42"/>
  <c r="I11" i="42" s="1"/>
  <c r="B11" i="42"/>
  <c r="H10" i="42"/>
  <c r="E10" i="42"/>
  <c r="I10" i="42" s="1"/>
  <c r="B10" i="42"/>
  <c r="B9" i="42"/>
  <c r="F69" i="41"/>
  <c r="H69" i="41" s="1"/>
  <c r="H67" i="41"/>
  <c r="I67" i="41" s="1"/>
  <c r="E67" i="41"/>
  <c r="H63" i="41"/>
  <c r="H62" i="41"/>
  <c r="D62" i="41"/>
  <c r="C62" i="41"/>
  <c r="E62" i="41" s="1"/>
  <c r="I62" i="41" s="1"/>
  <c r="H61" i="41"/>
  <c r="D61" i="41"/>
  <c r="D63" i="41" s="1"/>
  <c r="C61" i="41"/>
  <c r="C63" i="41" s="1"/>
  <c r="E63" i="41" s="1"/>
  <c r="I63" i="41" s="1"/>
  <c r="H43" i="41"/>
  <c r="I43" i="41" s="1"/>
  <c r="E43" i="41"/>
  <c r="G40" i="41"/>
  <c r="G69" i="41" s="1"/>
  <c r="F40" i="41"/>
  <c r="D40" i="41"/>
  <c r="C40" i="41"/>
  <c r="E40" i="41" s="1"/>
  <c r="B40" i="41"/>
  <c r="H39" i="41"/>
  <c r="E39" i="41"/>
  <c r="I39" i="41" s="1"/>
  <c r="B39" i="41"/>
  <c r="B38" i="41"/>
  <c r="H37" i="41"/>
  <c r="G37" i="41"/>
  <c r="F37" i="41"/>
  <c r="D37" i="41"/>
  <c r="D69" i="41" s="1"/>
  <c r="C37" i="41"/>
  <c r="B37" i="41"/>
  <c r="H36" i="41"/>
  <c r="E36" i="41"/>
  <c r="B36" i="41"/>
  <c r="B35" i="41"/>
  <c r="B34" i="41"/>
  <c r="I33" i="41"/>
  <c r="H33" i="41"/>
  <c r="E33" i="41"/>
  <c r="B33" i="41"/>
  <c r="H32" i="41"/>
  <c r="E32" i="41"/>
  <c r="I32" i="41" s="1"/>
  <c r="B32" i="41"/>
  <c r="I31" i="41"/>
  <c r="H31" i="41"/>
  <c r="E31" i="41"/>
  <c r="B31" i="41"/>
  <c r="H30" i="41"/>
  <c r="E30" i="41"/>
  <c r="I30" i="41" s="1"/>
  <c r="B30" i="41"/>
  <c r="G29" i="41"/>
  <c r="G34" i="41" s="1"/>
  <c r="F29" i="41"/>
  <c r="H29" i="41" s="1"/>
  <c r="D29" i="41"/>
  <c r="D34" i="41" s="1"/>
  <c r="C29" i="41"/>
  <c r="C34" i="41" s="1"/>
  <c r="E34" i="41" s="1"/>
  <c r="B29" i="41"/>
  <c r="B28" i="41"/>
  <c r="G27" i="41"/>
  <c r="F27" i="41"/>
  <c r="H27" i="41" s="1"/>
  <c r="D27" i="41"/>
  <c r="C27" i="41"/>
  <c r="E27" i="41" s="1"/>
  <c r="B27" i="41"/>
  <c r="H26" i="41"/>
  <c r="E26" i="41"/>
  <c r="I26" i="41" s="1"/>
  <c r="B26" i="41"/>
  <c r="H25" i="41"/>
  <c r="E25" i="41"/>
  <c r="I25" i="41" s="1"/>
  <c r="B25" i="41"/>
  <c r="H24" i="41"/>
  <c r="E24" i="41"/>
  <c r="B24" i="41"/>
  <c r="B23" i="41"/>
  <c r="G22" i="41"/>
  <c r="G68" i="41" s="1"/>
  <c r="F22" i="41"/>
  <c r="F68" i="41" s="1"/>
  <c r="D22" i="41"/>
  <c r="D68" i="41" s="1"/>
  <c r="B22" i="41"/>
  <c r="H21" i="41"/>
  <c r="E21" i="41"/>
  <c r="I21" i="41" s="1"/>
  <c r="B21" i="41"/>
  <c r="H20" i="41"/>
  <c r="E20" i="41"/>
  <c r="I20" i="41" s="1"/>
  <c r="B20" i="41"/>
  <c r="H19" i="41"/>
  <c r="E19" i="41"/>
  <c r="B19" i="41"/>
  <c r="H18" i="41"/>
  <c r="E18" i="41"/>
  <c r="I18" i="41" s="1"/>
  <c r="B18" i="41"/>
  <c r="H17" i="41"/>
  <c r="E17" i="41"/>
  <c r="B16" i="41"/>
  <c r="G15" i="41"/>
  <c r="F15" i="41"/>
  <c r="D15" i="41"/>
  <c r="C15" i="41"/>
  <c r="E15" i="41" s="1"/>
  <c r="H14" i="41"/>
  <c r="E14" i="41"/>
  <c r="I14" i="41" s="1"/>
  <c r="B14" i="41"/>
  <c r="B13" i="41"/>
  <c r="G12" i="41"/>
  <c r="G64" i="41" s="1"/>
  <c r="F12" i="41"/>
  <c r="D12" i="41"/>
  <c r="C12" i="41"/>
  <c r="E12" i="41" s="1"/>
  <c r="B12" i="41"/>
  <c r="H11" i="41"/>
  <c r="E11" i="41"/>
  <c r="B11" i="41"/>
  <c r="H10" i="41"/>
  <c r="E10" i="41"/>
  <c r="I10" i="41" s="1"/>
  <c r="B10" i="41"/>
  <c r="B9" i="41"/>
  <c r="H67" i="40"/>
  <c r="E67" i="40"/>
  <c r="I67" i="40" s="1"/>
  <c r="H63" i="40"/>
  <c r="H62" i="40"/>
  <c r="D62" i="40"/>
  <c r="E62" i="40" s="1"/>
  <c r="I62" i="40" s="1"/>
  <c r="C62" i="40"/>
  <c r="H61" i="40"/>
  <c r="D61" i="40"/>
  <c r="C61" i="40"/>
  <c r="C63" i="40" s="1"/>
  <c r="H43" i="40"/>
  <c r="E43" i="40"/>
  <c r="G40" i="40"/>
  <c r="F40" i="40"/>
  <c r="H40" i="40" s="1"/>
  <c r="D40" i="40"/>
  <c r="C40" i="40"/>
  <c r="E40" i="40" s="1"/>
  <c r="B40" i="40"/>
  <c r="H39" i="40"/>
  <c r="E39" i="40"/>
  <c r="B39" i="40"/>
  <c r="B38" i="40"/>
  <c r="G37" i="40"/>
  <c r="G69" i="40" s="1"/>
  <c r="F37" i="40"/>
  <c r="D37" i="40"/>
  <c r="D69" i="40" s="1"/>
  <c r="C37" i="40"/>
  <c r="B37" i="40"/>
  <c r="H36" i="40"/>
  <c r="E36" i="40"/>
  <c r="I36" i="40" s="1"/>
  <c r="B36" i="40"/>
  <c r="B35" i="40"/>
  <c r="B34" i="40"/>
  <c r="H33" i="40"/>
  <c r="E33" i="40"/>
  <c r="B33" i="40"/>
  <c r="H32" i="40"/>
  <c r="E32" i="40"/>
  <c r="B32" i="40"/>
  <c r="H31" i="40"/>
  <c r="I31" i="40" s="1"/>
  <c r="E31" i="40"/>
  <c r="B31" i="40"/>
  <c r="H30" i="40"/>
  <c r="E30" i="40"/>
  <c r="B30" i="40"/>
  <c r="G29" i="40"/>
  <c r="G34" i="40" s="1"/>
  <c r="F29" i="40"/>
  <c r="H29" i="40" s="1"/>
  <c r="D29" i="40"/>
  <c r="D34" i="40" s="1"/>
  <c r="C29" i="40"/>
  <c r="C34" i="40" s="1"/>
  <c r="B29" i="40"/>
  <c r="B28" i="40"/>
  <c r="G27" i="40"/>
  <c r="F27" i="40"/>
  <c r="H27" i="40" s="1"/>
  <c r="E27" i="40"/>
  <c r="I27" i="40" s="1"/>
  <c r="D27" i="40"/>
  <c r="C27" i="40"/>
  <c r="B27" i="40"/>
  <c r="H26" i="40"/>
  <c r="E26" i="40"/>
  <c r="B26" i="40"/>
  <c r="H25" i="40"/>
  <c r="I25" i="40" s="1"/>
  <c r="E25" i="40"/>
  <c r="B25" i="40"/>
  <c r="H24" i="40"/>
  <c r="E24" i="40"/>
  <c r="I24" i="40" s="1"/>
  <c r="B24" i="40"/>
  <c r="B23" i="40"/>
  <c r="G22" i="40"/>
  <c r="G68" i="40" s="1"/>
  <c r="F22" i="40"/>
  <c r="F68" i="40" s="1"/>
  <c r="D22" i="40"/>
  <c r="D68" i="40" s="1"/>
  <c r="C22" i="40"/>
  <c r="E22" i="40" s="1"/>
  <c r="B22" i="40"/>
  <c r="H21" i="40"/>
  <c r="E21" i="40"/>
  <c r="I21" i="40" s="1"/>
  <c r="B21" i="40"/>
  <c r="H20" i="40"/>
  <c r="E20" i="40"/>
  <c r="B20" i="40"/>
  <c r="H19" i="40"/>
  <c r="E19" i="40"/>
  <c r="I19" i="40" s="1"/>
  <c r="B19" i="40"/>
  <c r="H18" i="40"/>
  <c r="E18" i="40"/>
  <c r="I18" i="40" s="1"/>
  <c r="B18" i="40"/>
  <c r="H17" i="40"/>
  <c r="E17" i="40"/>
  <c r="B16" i="40"/>
  <c r="G15" i="40"/>
  <c r="F15" i="40"/>
  <c r="D15" i="40"/>
  <c r="C15" i="40"/>
  <c r="E15" i="40" s="1"/>
  <c r="H14" i="40"/>
  <c r="E14" i="40"/>
  <c r="B14" i="40"/>
  <c r="B13" i="40"/>
  <c r="G12" i="40"/>
  <c r="G64" i="40" s="1"/>
  <c r="F12" i="40"/>
  <c r="F64" i="40" s="1"/>
  <c r="D12" i="40"/>
  <c r="C12" i="40"/>
  <c r="E12" i="40" s="1"/>
  <c r="B12" i="40"/>
  <c r="H11" i="40"/>
  <c r="E11" i="40"/>
  <c r="B11" i="40"/>
  <c r="H10" i="40"/>
  <c r="E10" i="40"/>
  <c r="I10" i="40" s="1"/>
  <c r="B10" i="40"/>
  <c r="B9" i="40"/>
  <c r="G22" i="27"/>
  <c r="F22" i="27"/>
  <c r="D22" i="27"/>
  <c r="C22" i="27"/>
  <c r="H17" i="27"/>
  <c r="E17" i="27"/>
  <c r="I17" i="27" s="1"/>
  <c r="D69" i="48" l="1"/>
  <c r="E40" i="48"/>
  <c r="I36" i="48"/>
  <c r="E29" i="48"/>
  <c r="I29" i="48" s="1"/>
  <c r="C63" i="48"/>
  <c r="D63" i="48"/>
  <c r="D64" i="48"/>
  <c r="C69" i="47"/>
  <c r="E69" i="47" s="1"/>
  <c r="D41" i="47"/>
  <c r="E29" i="47"/>
  <c r="I29" i="47" s="1"/>
  <c r="H27" i="47"/>
  <c r="E62" i="47"/>
  <c r="I62" i="47" s="1"/>
  <c r="I25" i="47"/>
  <c r="C63" i="47"/>
  <c r="C68" i="47"/>
  <c r="E68" i="47" s="1"/>
  <c r="F68" i="47"/>
  <c r="H68" i="47" s="1"/>
  <c r="I68" i="47" s="1"/>
  <c r="I22" i="47"/>
  <c r="E40" i="46"/>
  <c r="I40" i="46" s="1"/>
  <c r="E37" i="46"/>
  <c r="I37" i="46" s="1"/>
  <c r="H64" i="46"/>
  <c r="D63" i="46"/>
  <c r="E63" i="46"/>
  <c r="I63" i="46" s="1"/>
  <c r="C68" i="46"/>
  <c r="E68" i="46" s="1"/>
  <c r="I18" i="46"/>
  <c r="D64" i="46"/>
  <c r="C65" i="46"/>
  <c r="E69" i="45"/>
  <c r="I69" i="45" s="1"/>
  <c r="E64" i="45"/>
  <c r="F67" i="30" s="1"/>
  <c r="I24" i="45"/>
  <c r="I64" i="45"/>
  <c r="F64" i="30" s="1"/>
  <c r="E62" i="45"/>
  <c r="I62" i="45" s="1"/>
  <c r="I25" i="45"/>
  <c r="D63" i="45"/>
  <c r="E65" i="45"/>
  <c r="C66" i="45" s="1"/>
  <c r="C63" i="45"/>
  <c r="E63" i="45" s="1"/>
  <c r="I63" i="45" s="1"/>
  <c r="C68" i="45"/>
  <c r="E68" i="45" s="1"/>
  <c r="I68" i="45" s="1"/>
  <c r="D64" i="30" s="1"/>
  <c r="H17" i="20"/>
  <c r="C69" i="44"/>
  <c r="E69" i="44" s="1"/>
  <c r="I69" i="44" s="1"/>
  <c r="E29" i="44"/>
  <c r="I25" i="44"/>
  <c r="H27" i="44"/>
  <c r="I27" i="44" s="1"/>
  <c r="C63" i="44"/>
  <c r="E63" i="44" s="1"/>
  <c r="I63" i="44" s="1"/>
  <c r="E22" i="44"/>
  <c r="I17" i="44"/>
  <c r="D64" i="44"/>
  <c r="C64" i="44"/>
  <c r="I36" i="43"/>
  <c r="E29" i="43"/>
  <c r="I29" i="43" s="1"/>
  <c r="I26" i="43"/>
  <c r="C63" i="43"/>
  <c r="E63" i="43" s="1"/>
  <c r="I63" i="43" s="1"/>
  <c r="D41" i="43"/>
  <c r="D64" i="43"/>
  <c r="E29" i="42"/>
  <c r="C63" i="42"/>
  <c r="E63" i="42" s="1"/>
  <c r="I63" i="42" s="1"/>
  <c r="C68" i="42"/>
  <c r="E68" i="42" s="1"/>
  <c r="I17" i="42"/>
  <c r="I18" i="42"/>
  <c r="H22" i="42"/>
  <c r="I22" i="42" s="1"/>
  <c r="C65" i="42"/>
  <c r="D65" i="42"/>
  <c r="I36" i="41"/>
  <c r="E29" i="41"/>
  <c r="I29" i="41"/>
  <c r="I24" i="41"/>
  <c r="E22" i="41"/>
  <c r="I19" i="41"/>
  <c r="I17" i="41"/>
  <c r="F64" i="41"/>
  <c r="H64" i="41" s="1"/>
  <c r="H15" i="41"/>
  <c r="I15" i="41"/>
  <c r="D65" i="41"/>
  <c r="I11" i="41"/>
  <c r="D64" i="41"/>
  <c r="I39" i="40"/>
  <c r="F69" i="40"/>
  <c r="I43" i="40"/>
  <c r="C69" i="40"/>
  <c r="E69" i="40" s="1"/>
  <c r="I33" i="40"/>
  <c r="I32" i="40"/>
  <c r="I30" i="40"/>
  <c r="I26" i="40"/>
  <c r="D63" i="40"/>
  <c r="E63" i="40" s="1"/>
  <c r="I63" i="40" s="1"/>
  <c r="I20" i="40"/>
  <c r="G22" i="20"/>
  <c r="I17" i="40"/>
  <c r="C22" i="20"/>
  <c r="D22" i="20"/>
  <c r="D65" i="40"/>
  <c r="D41" i="40"/>
  <c r="H64" i="40"/>
  <c r="H15" i="40"/>
  <c r="I15" i="40" s="1"/>
  <c r="I14" i="40"/>
  <c r="I11" i="40"/>
  <c r="C64" i="40"/>
  <c r="D64" i="40"/>
  <c r="F22" i="20"/>
  <c r="E17" i="20"/>
  <c r="H68" i="48"/>
  <c r="I12" i="48"/>
  <c r="H69" i="48"/>
  <c r="H12" i="48"/>
  <c r="H22" i="48"/>
  <c r="I22" i="48" s="1"/>
  <c r="E37" i="48"/>
  <c r="I37" i="48" s="1"/>
  <c r="H40" i="48"/>
  <c r="I40" i="48" s="1"/>
  <c r="C69" i="48"/>
  <c r="C65" i="48"/>
  <c r="E65" i="48" s="1"/>
  <c r="C68" i="48"/>
  <c r="E68" i="48" s="1"/>
  <c r="I68" i="48" s="1"/>
  <c r="C41" i="48"/>
  <c r="C64" i="48"/>
  <c r="E64" i="48" s="1"/>
  <c r="F41" i="48"/>
  <c r="E61" i="48"/>
  <c r="I61" i="48" s="1"/>
  <c r="D41" i="48"/>
  <c r="F34" i="48"/>
  <c r="H34" i="48" s="1"/>
  <c r="I34" i="48" s="1"/>
  <c r="G41" i="48"/>
  <c r="C66" i="47"/>
  <c r="H69" i="47"/>
  <c r="I40" i="47"/>
  <c r="I64" i="47"/>
  <c r="E63" i="47"/>
  <c r="I63" i="47" s="1"/>
  <c r="H12" i="47"/>
  <c r="I12" i="47" s="1"/>
  <c r="E37" i="47"/>
  <c r="I37" i="47" s="1"/>
  <c r="E27" i="47"/>
  <c r="F34" i="47"/>
  <c r="H34" i="47" s="1"/>
  <c r="E61" i="47"/>
  <c r="I61" i="47" s="1"/>
  <c r="C34" i="47"/>
  <c r="H37" i="47"/>
  <c r="G41" i="47"/>
  <c r="I27" i="46"/>
  <c r="H68" i="46"/>
  <c r="E15" i="46"/>
  <c r="I15" i="46" s="1"/>
  <c r="C34" i="46"/>
  <c r="E34" i="46" s="1"/>
  <c r="I34" i="46" s="1"/>
  <c r="D69" i="46"/>
  <c r="E69" i="46" s="1"/>
  <c r="I69" i="46" s="1"/>
  <c r="C64" i="46"/>
  <c r="D65" i="46"/>
  <c r="F69" i="46"/>
  <c r="H69" i="46" s="1"/>
  <c r="H22" i="46"/>
  <c r="I22" i="46" s="1"/>
  <c r="D41" i="46"/>
  <c r="F41" i="46"/>
  <c r="H41" i="46" s="1"/>
  <c r="E61" i="46"/>
  <c r="I61" i="46" s="1"/>
  <c r="H12" i="46"/>
  <c r="I12" i="46" s="1"/>
  <c r="G41" i="46"/>
  <c r="D41" i="45"/>
  <c r="I22" i="45"/>
  <c r="I29" i="45"/>
  <c r="E27" i="45"/>
  <c r="I27" i="45" s="1"/>
  <c r="H37" i="45"/>
  <c r="H12" i="45"/>
  <c r="I12" i="45" s="1"/>
  <c r="H22" i="45"/>
  <c r="E37" i="45"/>
  <c r="I37" i="45" s="1"/>
  <c r="F34" i="45"/>
  <c r="H34" i="45" s="1"/>
  <c r="F41" i="45"/>
  <c r="H41" i="45" s="1"/>
  <c r="E61" i="45"/>
  <c r="I61" i="45" s="1"/>
  <c r="C34" i="45"/>
  <c r="G41" i="45"/>
  <c r="I29" i="44"/>
  <c r="I68" i="44"/>
  <c r="H22" i="44"/>
  <c r="I22" i="44" s="1"/>
  <c r="E37" i="44"/>
  <c r="E15" i="44"/>
  <c r="I15" i="44" s="1"/>
  <c r="C34" i="44"/>
  <c r="E34" i="44" s="1"/>
  <c r="H15" i="44"/>
  <c r="F34" i="44"/>
  <c r="H34" i="44" s="1"/>
  <c r="H12" i="44"/>
  <c r="I12" i="44" s="1"/>
  <c r="C65" i="44"/>
  <c r="C41" i="44"/>
  <c r="D65" i="44"/>
  <c r="H37" i="44"/>
  <c r="D41" i="44"/>
  <c r="E61" i="44"/>
  <c r="I61" i="44" s="1"/>
  <c r="G41" i="44"/>
  <c r="F41" i="43"/>
  <c r="H68" i="43"/>
  <c r="E34" i="43"/>
  <c r="H69" i="43"/>
  <c r="H12" i="43"/>
  <c r="I12" i="43" s="1"/>
  <c r="H22" i="43"/>
  <c r="I22" i="43" s="1"/>
  <c r="E37" i="43"/>
  <c r="I37" i="43" s="1"/>
  <c r="H40" i="43"/>
  <c r="I40" i="43" s="1"/>
  <c r="C69" i="43"/>
  <c r="E69" i="43" s="1"/>
  <c r="C65" i="43"/>
  <c r="E65" i="43" s="1"/>
  <c r="C68" i="43"/>
  <c r="E68" i="43" s="1"/>
  <c r="I68" i="43" s="1"/>
  <c r="C41" i="43"/>
  <c r="C64" i="43"/>
  <c r="F34" i="43"/>
  <c r="H34" i="43" s="1"/>
  <c r="H27" i="43"/>
  <c r="I27" i="43" s="1"/>
  <c r="E61" i="43"/>
  <c r="I61" i="43" s="1"/>
  <c r="G41" i="43"/>
  <c r="I29" i="42"/>
  <c r="I40" i="42"/>
  <c r="H68" i="42"/>
  <c r="I68" i="42" s="1"/>
  <c r="I12" i="42"/>
  <c r="I27" i="42"/>
  <c r="H69" i="42"/>
  <c r="E69" i="42"/>
  <c r="C64" i="42"/>
  <c r="H37" i="42"/>
  <c r="F34" i="42"/>
  <c r="H34" i="42" s="1"/>
  <c r="E15" i="42"/>
  <c r="I15" i="42" s="1"/>
  <c r="D41" i="42"/>
  <c r="D64" i="42"/>
  <c r="E61" i="42"/>
  <c r="I61" i="42" s="1"/>
  <c r="G68" i="42"/>
  <c r="H12" i="42"/>
  <c r="E37" i="42"/>
  <c r="I37" i="42" s="1"/>
  <c r="C34" i="42"/>
  <c r="E34" i="42" s="1"/>
  <c r="I34" i="42" s="1"/>
  <c r="G41" i="42"/>
  <c r="I34" i="41"/>
  <c r="I27" i="41"/>
  <c r="I40" i="41"/>
  <c r="H68" i="41"/>
  <c r="H12" i="41"/>
  <c r="I12" i="41" s="1"/>
  <c r="H22" i="41"/>
  <c r="I22" i="41" s="1"/>
  <c r="E37" i="41"/>
  <c r="I37" i="41" s="1"/>
  <c r="H40" i="41"/>
  <c r="C69" i="41"/>
  <c r="E69" i="41" s="1"/>
  <c r="I69" i="41" s="1"/>
  <c r="C65" i="41"/>
  <c r="C68" i="41"/>
  <c r="C41" i="41"/>
  <c r="C64" i="41"/>
  <c r="F34" i="41"/>
  <c r="H34" i="41" s="1"/>
  <c r="F41" i="41"/>
  <c r="E61" i="41"/>
  <c r="I61" i="41" s="1"/>
  <c r="D41" i="41"/>
  <c r="G41" i="41"/>
  <c r="E34" i="40"/>
  <c r="I34" i="40" s="1"/>
  <c r="C41" i="40"/>
  <c r="I12" i="40"/>
  <c r="H68" i="40"/>
  <c r="H69" i="40"/>
  <c r="I40" i="40"/>
  <c r="E29" i="40"/>
  <c r="I29" i="40" s="1"/>
  <c r="H12" i="40"/>
  <c r="H22" i="40"/>
  <c r="I22" i="40" s="1"/>
  <c r="E37" i="40"/>
  <c r="I37" i="40" s="1"/>
  <c r="C65" i="40"/>
  <c r="E65" i="40" s="1"/>
  <c r="C68" i="40"/>
  <c r="E68" i="40" s="1"/>
  <c r="F34" i="40"/>
  <c r="H34" i="40" s="1"/>
  <c r="F41" i="40"/>
  <c r="E61" i="40"/>
  <c r="I61" i="40" s="1"/>
  <c r="H37" i="40"/>
  <c r="G41" i="40"/>
  <c r="E69" i="48" l="1"/>
  <c r="I69" i="48" s="1"/>
  <c r="E63" i="48"/>
  <c r="I63" i="48" s="1"/>
  <c r="I64" i="48"/>
  <c r="F94" i="30"/>
  <c r="I69" i="47"/>
  <c r="I27" i="47"/>
  <c r="E66" i="47"/>
  <c r="F82" i="30"/>
  <c r="D82" i="30"/>
  <c r="I68" i="46"/>
  <c r="C41" i="46"/>
  <c r="E41" i="46" s="1"/>
  <c r="I41" i="46" s="1"/>
  <c r="C49" i="46" s="1"/>
  <c r="E64" i="46"/>
  <c r="I64" i="46" s="1"/>
  <c r="E65" i="46"/>
  <c r="E66" i="46" s="1"/>
  <c r="E66" i="45"/>
  <c r="I17" i="20"/>
  <c r="E64" i="44"/>
  <c r="E41" i="44"/>
  <c r="C53" i="44" s="1"/>
  <c r="H41" i="43"/>
  <c r="C50" i="43" s="1"/>
  <c r="E64" i="43"/>
  <c r="I64" i="43" s="1"/>
  <c r="E41" i="43"/>
  <c r="C53" i="43" s="1"/>
  <c r="E64" i="42"/>
  <c r="E65" i="42"/>
  <c r="E65" i="41"/>
  <c r="H41" i="41"/>
  <c r="E64" i="41"/>
  <c r="I64" i="41" s="1"/>
  <c r="F27" i="30" s="1"/>
  <c r="E41" i="41"/>
  <c r="C53" i="41" s="1"/>
  <c r="I69" i="40"/>
  <c r="I68" i="40"/>
  <c r="E41" i="40"/>
  <c r="C53" i="40" s="1"/>
  <c r="E64" i="40"/>
  <c r="F21" i="30" s="1"/>
  <c r="I64" i="40"/>
  <c r="E68" i="41"/>
  <c r="I68" i="41" s="1"/>
  <c r="C66" i="48"/>
  <c r="E66" i="48"/>
  <c r="H41" i="48"/>
  <c r="E41" i="48"/>
  <c r="E34" i="47"/>
  <c r="I34" i="47" s="1"/>
  <c r="C41" i="47"/>
  <c r="E41" i="47" s="1"/>
  <c r="F41" i="47"/>
  <c r="H41" i="47" s="1"/>
  <c r="C50" i="46"/>
  <c r="C54" i="46"/>
  <c r="E34" i="45"/>
  <c r="I34" i="45" s="1"/>
  <c r="C41" i="45"/>
  <c r="E41" i="45" s="1"/>
  <c r="C50" i="45"/>
  <c r="C54" i="45"/>
  <c r="I37" i="44"/>
  <c r="E65" i="44"/>
  <c r="F41" i="44"/>
  <c r="H41" i="44" s="1"/>
  <c r="I34" i="44"/>
  <c r="I34" i="43"/>
  <c r="E66" i="43"/>
  <c r="C66" i="43"/>
  <c r="I69" i="43"/>
  <c r="C41" i="42"/>
  <c r="E41" i="42" s="1"/>
  <c r="F41" i="42"/>
  <c r="H41" i="42" s="1"/>
  <c r="I69" i="42"/>
  <c r="E66" i="41"/>
  <c r="C66" i="41"/>
  <c r="C66" i="40"/>
  <c r="E66" i="40"/>
  <c r="H41" i="40"/>
  <c r="F91" i="30" l="1"/>
  <c r="D91" i="30"/>
  <c r="F76" i="30"/>
  <c r="C53" i="46"/>
  <c r="C66" i="46"/>
  <c r="D73" i="30"/>
  <c r="F73" i="30"/>
  <c r="F58" i="30"/>
  <c r="I64" i="44"/>
  <c r="I41" i="44"/>
  <c r="C49" i="44" s="1"/>
  <c r="F49" i="30"/>
  <c r="C54" i="43"/>
  <c r="I41" i="43"/>
  <c r="C49" i="43" s="1"/>
  <c r="C51" i="43" s="1"/>
  <c r="F46" i="30"/>
  <c r="D46" i="30"/>
  <c r="E66" i="42"/>
  <c r="C66" i="42"/>
  <c r="I64" i="42"/>
  <c r="F39" i="30"/>
  <c r="I41" i="41"/>
  <c r="C49" i="41" s="1"/>
  <c r="C54" i="41"/>
  <c r="F30" i="30"/>
  <c r="C50" i="41"/>
  <c r="D27" i="30"/>
  <c r="F18" i="30"/>
  <c r="D18" i="30"/>
  <c r="C52" i="41"/>
  <c r="C50" i="48"/>
  <c r="C54" i="48"/>
  <c r="C53" i="48"/>
  <c r="C52" i="48" s="1"/>
  <c r="I41" i="48"/>
  <c r="C49" i="48" s="1"/>
  <c r="C50" i="47"/>
  <c r="C54" i="47"/>
  <c r="C53" i="47"/>
  <c r="C52" i="47" s="1"/>
  <c r="I41" i="47"/>
  <c r="C49" i="47" s="1"/>
  <c r="C52" i="46"/>
  <c r="C55" i="46" s="1"/>
  <c r="C51" i="46"/>
  <c r="C53" i="45"/>
  <c r="C52" i="45" s="1"/>
  <c r="I41" i="45"/>
  <c r="C49" i="45" s="1"/>
  <c r="E66" i="44"/>
  <c r="C66" i="44"/>
  <c r="C50" i="44"/>
  <c r="C54" i="44"/>
  <c r="C52" i="44" s="1"/>
  <c r="C52" i="43"/>
  <c r="C55" i="43" s="1"/>
  <c r="C54" i="42"/>
  <c r="C50" i="42"/>
  <c r="C53" i="42"/>
  <c r="I41" i="42"/>
  <c r="C49" i="42" s="1"/>
  <c r="C51" i="41"/>
  <c r="C50" i="40"/>
  <c r="C54" i="40"/>
  <c r="C52" i="40"/>
  <c r="I41" i="40"/>
  <c r="C49" i="40" s="1"/>
  <c r="C55" i="44" l="1"/>
  <c r="C51" i="44"/>
  <c r="F55" i="30"/>
  <c r="D55" i="30"/>
  <c r="C52" i="42"/>
  <c r="C55" i="42" s="1"/>
  <c r="D36" i="30"/>
  <c r="F36" i="30"/>
  <c r="C55" i="41"/>
  <c r="C51" i="48"/>
  <c r="C55" i="48"/>
  <c r="C51" i="47"/>
  <c r="C55" i="47"/>
  <c r="C51" i="45"/>
  <c r="C55" i="45"/>
  <c r="C51" i="42"/>
  <c r="C51" i="40"/>
  <c r="C55" i="40"/>
  <c r="H67" i="27" l="1"/>
  <c r="H67" i="20" l="1"/>
  <c r="H61" i="27" l="1"/>
  <c r="F37" i="27" l="1"/>
  <c r="F29" i="27"/>
  <c r="F34" i="27" l="1"/>
  <c r="F29" i="20"/>
  <c r="E18" i="30" l="1"/>
  <c r="C29" i="27"/>
  <c r="C29" i="20" s="1"/>
  <c r="D15" i="20"/>
  <c r="C34" i="27" l="1"/>
  <c r="C34" i="20"/>
  <c r="E10" i="20"/>
  <c r="H11" i="20"/>
  <c r="E24" i="20"/>
  <c r="H24" i="20"/>
  <c r="H14" i="20"/>
  <c r="H10" i="20"/>
  <c r="E14" i="20"/>
  <c r="E26" i="20"/>
  <c r="H25" i="20"/>
  <c r="E25" i="20"/>
  <c r="H26" i="20"/>
  <c r="H18" i="20"/>
  <c r="E11" i="20"/>
  <c r="C15" i="20"/>
  <c r="E15" i="20" s="1"/>
  <c r="I14" i="20" l="1"/>
  <c r="I10" i="20"/>
  <c r="I11" i="20"/>
  <c r="I24" i="20"/>
  <c r="I25" i="20"/>
  <c r="I26" i="20"/>
  <c r="H43" i="20"/>
  <c r="E43" i="20"/>
  <c r="H21" i="20"/>
  <c r="H62" i="27"/>
  <c r="E67" i="27"/>
  <c r="I67" i="27" s="1"/>
  <c r="H30" i="27"/>
  <c r="G29" i="27"/>
  <c r="D29" i="27"/>
  <c r="D61" i="27"/>
  <c r="D61" i="20" s="1"/>
  <c r="D62" i="27"/>
  <c r="D62" i="20" s="1"/>
  <c r="C62" i="27"/>
  <c r="C62" i="20" s="1"/>
  <c r="C61" i="27"/>
  <c r="C61" i="20" s="1"/>
  <c r="H43" i="27"/>
  <c r="E43" i="27"/>
  <c r="H39" i="27"/>
  <c r="G40" i="27"/>
  <c r="F40" i="27"/>
  <c r="F69" i="27" s="1"/>
  <c r="F69" i="20" s="1"/>
  <c r="E39" i="27"/>
  <c r="D40" i="27"/>
  <c r="C40" i="27"/>
  <c r="H36" i="27"/>
  <c r="G37" i="27"/>
  <c r="E36" i="27"/>
  <c r="D37" i="27"/>
  <c r="C37" i="27"/>
  <c r="H31" i="27"/>
  <c r="H32" i="27"/>
  <c r="H33" i="27"/>
  <c r="E30" i="27"/>
  <c r="E31" i="27"/>
  <c r="E32" i="27"/>
  <c r="E33" i="27"/>
  <c r="H25" i="27"/>
  <c r="H26" i="27"/>
  <c r="H24" i="27"/>
  <c r="G27" i="27"/>
  <c r="F27" i="27"/>
  <c r="E26" i="27"/>
  <c r="E25" i="27"/>
  <c r="E24" i="27"/>
  <c r="D27" i="27"/>
  <c r="C27" i="27"/>
  <c r="H19" i="27"/>
  <c r="H20" i="27"/>
  <c r="H21" i="27"/>
  <c r="H18" i="27"/>
  <c r="G68" i="27"/>
  <c r="G68" i="20" s="1"/>
  <c r="F68" i="27"/>
  <c r="F68" i="20" s="1"/>
  <c r="E19" i="27"/>
  <c r="E20" i="27"/>
  <c r="E21" i="27"/>
  <c r="E18" i="27"/>
  <c r="D68" i="27"/>
  <c r="D68" i="20" s="1"/>
  <c r="C68" i="27"/>
  <c r="C68" i="20" s="1"/>
  <c r="H14" i="27"/>
  <c r="G15" i="27"/>
  <c r="F15" i="27"/>
  <c r="E14" i="27"/>
  <c r="D15" i="27"/>
  <c r="C15" i="27"/>
  <c r="H11" i="27"/>
  <c r="H10" i="27"/>
  <c r="G12" i="27"/>
  <c r="F12" i="27"/>
  <c r="E11" i="27"/>
  <c r="E10" i="27"/>
  <c r="D12" i="27"/>
  <c r="D65" i="27" s="1"/>
  <c r="D65" i="20" s="1"/>
  <c r="C12" i="27"/>
  <c r="B40" i="27"/>
  <c r="B39" i="27"/>
  <c r="B38" i="27"/>
  <c r="B37" i="27"/>
  <c r="B36" i="27"/>
  <c r="B35" i="27"/>
  <c r="B34" i="27"/>
  <c r="B30" i="27"/>
  <c r="B31" i="27"/>
  <c r="B32" i="27"/>
  <c r="B33" i="27"/>
  <c r="B29" i="27"/>
  <c r="B28" i="27"/>
  <c r="B27" i="27"/>
  <c r="B25" i="27"/>
  <c r="B26" i="27"/>
  <c r="B24" i="27"/>
  <c r="B23" i="27"/>
  <c r="B22" i="27"/>
  <c r="B19" i="27"/>
  <c r="B20" i="27"/>
  <c r="B21" i="27"/>
  <c r="B18" i="27"/>
  <c r="B16" i="27"/>
  <c r="B14" i="27"/>
  <c r="B13" i="27"/>
  <c r="B12" i="27"/>
  <c r="B11" i="27"/>
  <c r="B10" i="27"/>
  <c r="B9" i="27"/>
  <c r="I43" i="27" l="1"/>
  <c r="G34" i="27"/>
  <c r="G29" i="20"/>
  <c r="G34" i="20" s="1"/>
  <c r="D34" i="27"/>
  <c r="E34" i="27" s="1"/>
  <c r="D29" i="20"/>
  <c r="D34" i="20" s="1"/>
  <c r="E34" i="20" s="1"/>
  <c r="H12" i="27"/>
  <c r="F64" i="27"/>
  <c r="F64" i="20" s="1"/>
  <c r="C65" i="27"/>
  <c r="C69" i="27"/>
  <c r="C69" i="20" s="1"/>
  <c r="H27" i="27"/>
  <c r="I18" i="27"/>
  <c r="I30" i="27"/>
  <c r="I10" i="27"/>
  <c r="I11" i="27"/>
  <c r="D69" i="27"/>
  <c r="D69" i="20" s="1"/>
  <c r="I36" i="27"/>
  <c r="I33" i="27"/>
  <c r="I32" i="27"/>
  <c r="I43" i="20"/>
  <c r="G69" i="27"/>
  <c r="I26" i="27"/>
  <c r="H40" i="27"/>
  <c r="I21" i="27"/>
  <c r="G41" i="27"/>
  <c r="I20" i="27"/>
  <c r="G64" i="27"/>
  <c r="G64" i="20" s="1"/>
  <c r="I24" i="27"/>
  <c r="E40" i="27"/>
  <c r="E36" i="20"/>
  <c r="E39" i="20"/>
  <c r="H36" i="20"/>
  <c r="E31" i="20"/>
  <c r="H30" i="20"/>
  <c r="H39" i="20"/>
  <c r="H62" i="20"/>
  <c r="E19" i="20"/>
  <c r="H19" i="20"/>
  <c r="H22" i="20"/>
  <c r="E67" i="20"/>
  <c r="I67" i="20" s="1"/>
  <c r="H20" i="20"/>
  <c r="E32" i="20"/>
  <c r="G12" i="20"/>
  <c r="C12" i="20"/>
  <c r="H22" i="27"/>
  <c r="I19" i="27"/>
  <c r="E37" i="27"/>
  <c r="E29" i="27"/>
  <c r="I31" i="27"/>
  <c r="E62" i="27"/>
  <c r="I62" i="27" s="1"/>
  <c r="E27" i="27"/>
  <c r="E61" i="20"/>
  <c r="E18" i="20"/>
  <c r="I18" i="20" s="1"/>
  <c r="D12" i="20"/>
  <c r="E12" i="27"/>
  <c r="D64" i="27"/>
  <c r="D64" i="20" s="1"/>
  <c r="H15" i="27"/>
  <c r="H37" i="27"/>
  <c r="E61" i="27"/>
  <c r="D63" i="27"/>
  <c r="D63" i="20" s="1"/>
  <c r="H63" i="27"/>
  <c r="C63" i="27"/>
  <c r="C63" i="20" s="1"/>
  <c r="E22" i="27"/>
  <c r="H61" i="20"/>
  <c r="I14" i="27"/>
  <c r="I39" i="27"/>
  <c r="E21" i="20"/>
  <c r="E30" i="20"/>
  <c r="E15" i="27"/>
  <c r="I25" i="27"/>
  <c r="H29" i="27"/>
  <c r="C64" i="27"/>
  <c r="C64" i="20" s="1"/>
  <c r="G27" i="20"/>
  <c r="G15" i="20"/>
  <c r="F12" i="20"/>
  <c r="F15" i="20"/>
  <c r="F27" i="20"/>
  <c r="E20" i="20"/>
  <c r="E33" i="20"/>
  <c r="H31" i="20"/>
  <c r="C41" i="27"/>
  <c r="H68" i="27"/>
  <c r="H69" i="27" l="1"/>
  <c r="G69" i="20"/>
  <c r="D41" i="27"/>
  <c r="I12" i="27"/>
  <c r="E65" i="27"/>
  <c r="E66" i="27" s="1"/>
  <c r="C65" i="20"/>
  <c r="I27" i="27"/>
  <c r="I22" i="27"/>
  <c r="I29" i="27"/>
  <c r="E69" i="27"/>
  <c r="I69" i="27" s="1"/>
  <c r="I40" i="27"/>
  <c r="I15" i="27"/>
  <c r="F34" i="20"/>
  <c r="H34" i="20" s="1"/>
  <c r="I34" i="20" s="1"/>
  <c r="H29" i="20"/>
  <c r="I20" i="20"/>
  <c r="I36" i="20"/>
  <c r="I39" i="20"/>
  <c r="I19" i="20"/>
  <c r="I31" i="20"/>
  <c r="I30" i="20"/>
  <c r="I21" i="20"/>
  <c r="E69" i="20"/>
  <c r="E29" i="20"/>
  <c r="E62" i="20"/>
  <c r="I62" i="20" s="1"/>
  <c r="E12" i="20"/>
  <c r="H12" i="20"/>
  <c r="H27" i="20"/>
  <c r="H68" i="20"/>
  <c r="I61" i="20"/>
  <c r="I37" i="27"/>
  <c r="E41" i="27"/>
  <c r="C53" i="27" s="1"/>
  <c r="C53" i="20" s="1"/>
  <c r="E22" i="20"/>
  <c r="H64" i="20"/>
  <c r="H64" i="27"/>
  <c r="E64" i="27"/>
  <c r="F41" i="27"/>
  <c r="H41" i="27" s="1"/>
  <c r="H34" i="27"/>
  <c r="I34" i="27" s="1"/>
  <c r="H63" i="20"/>
  <c r="E63" i="20"/>
  <c r="E63" i="27"/>
  <c r="I63" i="27" s="1"/>
  <c r="H15" i="20"/>
  <c r="I15" i="20" s="1"/>
  <c r="E68" i="20"/>
  <c r="E68" i="27"/>
  <c r="I68" i="27" s="1"/>
  <c r="I61" i="27"/>
  <c r="C66" i="27" l="1"/>
  <c r="E65" i="20"/>
  <c r="C66" i="20" s="1"/>
  <c r="C54" i="27"/>
  <c r="C50" i="27"/>
  <c r="C50" i="20" s="1"/>
  <c r="H69" i="20"/>
  <c r="I69" i="20" s="1"/>
  <c r="I29" i="20"/>
  <c r="I12" i="20"/>
  <c r="H33" i="20"/>
  <c r="I68" i="20"/>
  <c r="I22" i="20"/>
  <c r="I41" i="27"/>
  <c r="C49" i="27" s="1"/>
  <c r="C49" i="20" s="1"/>
  <c r="I63" i="20"/>
  <c r="E64" i="20"/>
  <c r="I64" i="20" s="1"/>
  <c r="I64" i="27"/>
  <c r="F9" i="30" s="1"/>
  <c r="C52" i="27" l="1"/>
  <c r="C52" i="20" s="1"/>
  <c r="C54" i="20"/>
  <c r="E66" i="20"/>
  <c r="C51" i="27"/>
  <c r="C51" i="20" s="1"/>
  <c r="I33" i="20"/>
  <c r="L91" i="30"/>
  <c r="C55" i="27" l="1"/>
  <c r="C55" i="20" s="1"/>
  <c r="D104" i="30"/>
  <c r="I18" i="30" l="1"/>
  <c r="I27" i="30"/>
  <c r="I36" i="30"/>
  <c r="I64" i="30"/>
  <c r="I73" i="30"/>
  <c r="I91" i="30"/>
  <c r="K18" i="30"/>
  <c r="K91" i="30"/>
  <c r="M91" i="30" s="1"/>
  <c r="K82" i="30"/>
  <c r="K73" i="30"/>
  <c r="K64" i="30"/>
  <c r="K46" i="30"/>
  <c r="K36" i="30"/>
  <c r="K27" i="30"/>
  <c r="F37" i="20"/>
  <c r="G37" i="20"/>
  <c r="F40" i="20"/>
  <c r="G40" i="20"/>
  <c r="C37" i="20"/>
  <c r="D37" i="20"/>
  <c r="C40" i="20"/>
  <c r="D40" i="20"/>
  <c r="M119" i="30"/>
  <c r="L27" i="30"/>
  <c r="L64" i="30"/>
  <c r="D7" i="18"/>
  <c r="D8" i="18"/>
  <c r="C8" i="18"/>
  <c r="D9" i="18"/>
  <c r="D10" i="18"/>
  <c r="D13" i="18"/>
  <c r="D14" i="18"/>
  <c r="D15" i="18"/>
  <c r="D16" i="18"/>
  <c r="D17" i="18"/>
  <c r="D18" i="18"/>
  <c r="D19" i="18"/>
  <c r="D20" i="18"/>
  <c r="D21" i="18"/>
  <c r="D26" i="18"/>
  <c r="C26" i="18"/>
  <c r="B26" i="18"/>
  <c r="C10" i="18"/>
  <c r="AD74" i="25"/>
  <c r="AD75" i="25" s="1"/>
  <c r="Z74" i="25"/>
  <c r="Z75" i="25" s="1"/>
  <c r="R74" i="25"/>
  <c r="R75" i="25" s="1"/>
  <c r="N74" i="25"/>
  <c r="N75" i="25" s="1"/>
  <c r="J74" i="25"/>
  <c r="J75" i="25" s="1"/>
  <c r="F74" i="25"/>
  <c r="F75" i="25" s="1"/>
  <c r="AG74" i="25"/>
  <c r="AG75" i="25" s="1"/>
  <c r="AF74" i="25"/>
  <c r="AF75" i="25" s="1"/>
  <c r="AE74" i="25"/>
  <c r="AE75" i="25" s="1"/>
  <c r="AC74" i="25"/>
  <c r="AC75" i="25" s="1"/>
  <c r="AB74" i="25"/>
  <c r="AB75" i="25" s="1"/>
  <c r="AA74" i="25"/>
  <c r="AA75" i="25" s="1"/>
  <c r="Y74" i="25"/>
  <c r="Y75" i="25" s="1"/>
  <c r="X74" i="25"/>
  <c r="X75" i="25" s="1"/>
  <c r="S74" i="25"/>
  <c r="S75" i="25" s="1"/>
  <c r="Q74" i="25"/>
  <c r="Q75" i="25" s="1"/>
  <c r="P74" i="25"/>
  <c r="O74" i="25"/>
  <c r="O75" i="25" s="1"/>
  <c r="M74" i="25"/>
  <c r="M75" i="25" s="1"/>
  <c r="L74" i="25"/>
  <c r="L75" i="25" s="1"/>
  <c r="K74" i="25"/>
  <c r="K75" i="25" s="1"/>
  <c r="I74" i="25"/>
  <c r="I75" i="25" s="1"/>
  <c r="H74" i="25"/>
  <c r="H75" i="25" s="1"/>
  <c r="G74" i="25"/>
  <c r="G75" i="25" s="1"/>
  <c r="E74" i="25"/>
  <c r="E75" i="25" s="1"/>
  <c r="D74" i="25"/>
  <c r="D75" i="25" s="1"/>
  <c r="C74" i="25"/>
  <c r="C75" i="25" s="1"/>
  <c r="W73" i="25"/>
  <c r="V73" i="25"/>
  <c r="U73" i="25"/>
  <c r="T73" i="25"/>
  <c r="W72" i="25"/>
  <c r="V72" i="25"/>
  <c r="U72" i="25"/>
  <c r="T72" i="25"/>
  <c r="AG68" i="25"/>
  <c r="AF68" i="25"/>
  <c r="AE68" i="25"/>
  <c r="AD68" i="25"/>
  <c r="AC68" i="25"/>
  <c r="AB68" i="25"/>
  <c r="AA68" i="25"/>
  <c r="Z68" i="25"/>
  <c r="Y68" i="25"/>
  <c r="X68" i="25"/>
  <c r="H68" i="25"/>
  <c r="I68" i="25"/>
  <c r="J68" i="25"/>
  <c r="K68" i="25"/>
  <c r="S68" i="25"/>
  <c r="R68" i="25"/>
  <c r="Q68" i="25"/>
  <c r="P68" i="25"/>
  <c r="O68" i="25"/>
  <c r="N68" i="25"/>
  <c r="M68" i="25"/>
  <c r="L68" i="25"/>
  <c r="G68" i="25"/>
  <c r="F68" i="25"/>
  <c r="E68" i="25"/>
  <c r="D68" i="25"/>
  <c r="C68" i="25"/>
  <c r="AG67" i="25"/>
  <c r="AF67" i="25"/>
  <c r="AE67" i="25"/>
  <c r="AD67" i="25"/>
  <c r="AC67" i="25"/>
  <c r="AB67" i="25"/>
  <c r="AA67" i="25"/>
  <c r="Z67" i="25"/>
  <c r="Y67" i="25"/>
  <c r="X67" i="25"/>
  <c r="S67" i="25"/>
  <c r="R67" i="25"/>
  <c r="Q67" i="25"/>
  <c r="P67" i="25"/>
  <c r="O67" i="25"/>
  <c r="N67" i="25"/>
  <c r="M67" i="25"/>
  <c r="L67" i="25"/>
  <c r="K67" i="25"/>
  <c r="J67" i="25"/>
  <c r="H67" i="25"/>
  <c r="I67" i="25"/>
  <c r="G67" i="25"/>
  <c r="F67" i="25"/>
  <c r="E67" i="25"/>
  <c r="D67" i="25"/>
  <c r="C67" i="25"/>
  <c r="AG66" i="25"/>
  <c r="AF66" i="25"/>
  <c r="AE66" i="25"/>
  <c r="AD66" i="25"/>
  <c r="AC66" i="25"/>
  <c r="AB66" i="25"/>
  <c r="AA66" i="25"/>
  <c r="Z66" i="25"/>
  <c r="Y66" i="25"/>
  <c r="X66" i="25"/>
  <c r="P66" i="25"/>
  <c r="Q66" i="25"/>
  <c r="R66" i="25"/>
  <c r="S66" i="25"/>
  <c r="O66" i="25"/>
  <c r="N66" i="25"/>
  <c r="L66" i="25"/>
  <c r="M66" i="25"/>
  <c r="K66" i="25"/>
  <c r="J66" i="25"/>
  <c r="I66" i="25"/>
  <c r="H66" i="25"/>
  <c r="G66" i="25"/>
  <c r="F66" i="25"/>
  <c r="D66" i="25"/>
  <c r="E66" i="25"/>
  <c r="C66" i="25"/>
  <c r="AG65" i="25"/>
  <c r="AF65" i="25"/>
  <c r="AE65" i="25"/>
  <c r="AD65" i="25"/>
  <c r="AC65" i="25"/>
  <c r="AB65" i="25"/>
  <c r="AA65" i="25"/>
  <c r="Z65" i="25"/>
  <c r="Y65" i="25"/>
  <c r="X65" i="25"/>
  <c r="S65" i="25"/>
  <c r="R65" i="25"/>
  <c r="P65" i="25"/>
  <c r="Q65" i="25"/>
  <c r="O65" i="25"/>
  <c r="N65" i="25"/>
  <c r="M65" i="25"/>
  <c r="L65" i="25"/>
  <c r="K65" i="25"/>
  <c r="J65" i="25"/>
  <c r="I65" i="25"/>
  <c r="H65" i="25"/>
  <c r="G65" i="25"/>
  <c r="F65" i="25"/>
  <c r="E65" i="25"/>
  <c r="D65" i="25"/>
  <c r="C65" i="25"/>
  <c r="AG64" i="25"/>
  <c r="AF64" i="25"/>
  <c r="AE64" i="25"/>
  <c r="AD64" i="25"/>
  <c r="AC64" i="25"/>
  <c r="AB64" i="25"/>
  <c r="AA64" i="25"/>
  <c r="Z64" i="25"/>
  <c r="Y64" i="25"/>
  <c r="X64" i="25"/>
  <c r="S64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D64" i="25"/>
  <c r="C64" i="25"/>
  <c r="AG61" i="25"/>
  <c r="AF61" i="25"/>
  <c r="AE61" i="25"/>
  <c r="AD61" i="25"/>
  <c r="AC61" i="25"/>
  <c r="AB61" i="25"/>
  <c r="AA61" i="25"/>
  <c r="Z61" i="25"/>
  <c r="Y61" i="25"/>
  <c r="X61" i="25"/>
  <c r="S61" i="25"/>
  <c r="R61" i="25"/>
  <c r="Q61" i="25"/>
  <c r="P61" i="25"/>
  <c r="O61" i="25"/>
  <c r="N61" i="25"/>
  <c r="L61" i="25"/>
  <c r="M61" i="25"/>
  <c r="K61" i="25"/>
  <c r="J61" i="25"/>
  <c r="H61" i="25"/>
  <c r="I61" i="25"/>
  <c r="G61" i="25"/>
  <c r="D61" i="25"/>
  <c r="E61" i="25"/>
  <c r="F61" i="25"/>
  <c r="C61" i="25"/>
  <c r="AG59" i="25"/>
  <c r="AF59" i="25"/>
  <c r="AE59" i="25"/>
  <c r="AD59" i="25"/>
  <c r="AC59" i="25"/>
  <c r="AB59" i="25"/>
  <c r="AA59" i="25"/>
  <c r="Z59" i="25"/>
  <c r="Y59" i="25"/>
  <c r="X59" i="25"/>
  <c r="S59" i="25"/>
  <c r="R59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D59" i="25"/>
  <c r="C59" i="25"/>
  <c r="AG58" i="25"/>
  <c r="AF58" i="25"/>
  <c r="AE58" i="25"/>
  <c r="AD58" i="25"/>
  <c r="AC58" i="25"/>
  <c r="AB58" i="25"/>
  <c r="AA58" i="25"/>
  <c r="Z58" i="25"/>
  <c r="Y58" i="25"/>
  <c r="X58" i="25"/>
  <c r="S58" i="25"/>
  <c r="P58" i="25"/>
  <c r="Q58" i="25"/>
  <c r="R58" i="25"/>
  <c r="O58" i="25"/>
  <c r="N58" i="25"/>
  <c r="L58" i="25"/>
  <c r="M58" i="25"/>
  <c r="K58" i="25"/>
  <c r="J58" i="25"/>
  <c r="I58" i="25"/>
  <c r="H58" i="25"/>
  <c r="G58" i="25"/>
  <c r="F58" i="25"/>
  <c r="E58" i="25"/>
  <c r="D58" i="25"/>
  <c r="C58" i="25"/>
  <c r="AG57" i="25"/>
  <c r="AF57" i="25"/>
  <c r="AE57" i="25"/>
  <c r="AD57" i="25"/>
  <c r="AC57" i="25"/>
  <c r="AB57" i="25"/>
  <c r="AA57" i="25"/>
  <c r="Z57" i="25"/>
  <c r="Y57" i="25"/>
  <c r="X57" i="25"/>
  <c r="S57" i="25"/>
  <c r="R57" i="25"/>
  <c r="Q57" i="25"/>
  <c r="P57" i="25"/>
  <c r="O57" i="25"/>
  <c r="N57" i="25"/>
  <c r="L57" i="25"/>
  <c r="M57" i="25"/>
  <c r="K57" i="25"/>
  <c r="J57" i="25"/>
  <c r="I57" i="25"/>
  <c r="H57" i="25"/>
  <c r="G57" i="25"/>
  <c r="F57" i="25"/>
  <c r="E57" i="25"/>
  <c r="D57" i="25"/>
  <c r="C57" i="25"/>
  <c r="AG56" i="25"/>
  <c r="AF56" i="25"/>
  <c r="AF55" i="25"/>
  <c r="AF32" i="23"/>
  <c r="AF60" i="25" s="1"/>
  <c r="AE56" i="25"/>
  <c r="AD56" i="25"/>
  <c r="AC56" i="25"/>
  <c r="AB56" i="25"/>
  <c r="AA56" i="25"/>
  <c r="Z56" i="25"/>
  <c r="Y56" i="25"/>
  <c r="X56" i="25"/>
  <c r="X55" i="25"/>
  <c r="X32" i="23"/>
  <c r="X60" i="25" s="1"/>
  <c r="S56" i="25"/>
  <c r="R56" i="25"/>
  <c r="Q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E55" i="25"/>
  <c r="E32" i="23"/>
  <c r="E60" i="25" s="1"/>
  <c r="D56" i="25"/>
  <c r="D55" i="25"/>
  <c r="D32" i="23"/>
  <c r="C56" i="25"/>
  <c r="AG55" i="25"/>
  <c r="AE55" i="25"/>
  <c r="AD55" i="25"/>
  <c r="AC55" i="25"/>
  <c r="AB55" i="25"/>
  <c r="AA55" i="25"/>
  <c r="Z55" i="25"/>
  <c r="Y55" i="25"/>
  <c r="S55" i="25"/>
  <c r="R55" i="25"/>
  <c r="Q55" i="25"/>
  <c r="P55" i="25"/>
  <c r="P32" i="23"/>
  <c r="O55" i="25"/>
  <c r="N55" i="25"/>
  <c r="M55" i="25"/>
  <c r="L55" i="25"/>
  <c r="K55" i="25"/>
  <c r="J55" i="25"/>
  <c r="I55" i="25"/>
  <c r="H55" i="25"/>
  <c r="G55" i="25"/>
  <c r="F55" i="25"/>
  <c r="C55" i="25"/>
  <c r="AG51" i="25"/>
  <c r="AF51" i="25"/>
  <c r="AE51" i="25"/>
  <c r="AD51" i="25"/>
  <c r="AC51" i="25"/>
  <c r="AB51" i="25"/>
  <c r="AA51" i="25"/>
  <c r="Z51" i="25"/>
  <c r="Y51" i="25"/>
  <c r="X51" i="25"/>
  <c r="H51" i="25"/>
  <c r="I51" i="25"/>
  <c r="J51" i="25"/>
  <c r="K51" i="25"/>
  <c r="S51" i="25"/>
  <c r="R51" i="25"/>
  <c r="Q51" i="25"/>
  <c r="P51" i="25"/>
  <c r="O51" i="25"/>
  <c r="N51" i="25"/>
  <c r="M51" i="25"/>
  <c r="L51" i="25"/>
  <c r="G51" i="25"/>
  <c r="F51" i="25"/>
  <c r="E51" i="25"/>
  <c r="D51" i="25"/>
  <c r="C51" i="25"/>
  <c r="AG50" i="25"/>
  <c r="AF50" i="25"/>
  <c r="AE50" i="25"/>
  <c r="AD50" i="25"/>
  <c r="AD47" i="25"/>
  <c r="AD48" i="25"/>
  <c r="AD49" i="25"/>
  <c r="AC50" i="25"/>
  <c r="AB50" i="25"/>
  <c r="AA50" i="25"/>
  <c r="Z50" i="25"/>
  <c r="Y50" i="25"/>
  <c r="X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C50" i="25"/>
  <c r="AG49" i="25"/>
  <c r="AF49" i="25"/>
  <c r="AE49" i="25"/>
  <c r="AC49" i="25"/>
  <c r="AB49" i="25"/>
  <c r="AA49" i="25"/>
  <c r="Z49" i="25"/>
  <c r="Y49" i="25"/>
  <c r="X49" i="25"/>
  <c r="P49" i="25"/>
  <c r="Q49" i="25"/>
  <c r="R49" i="25"/>
  <c r="S49" i="25"/>
  <c r="O49" i="25"/>
  <c r="O47" i="25"/>
  <c r="O48" i="25"/>
  <c r="N49" i="25"/>
  <c r="M49" i="25"/>
  <c r="L49" i="25"/>
  <c r="K49" i="25"/>
  <c r="J49" i="25"/>
  <c r="I49" i="25"/>
  <c r="H49" i="25"/>
  <c r="G49" i="25"/>
  <c r="F49" i="25"/>
  <c r="E49" i="25"/>
  <c r="D49" i="25"/>
  <c r="C49" i="25"/>
  <c r="AG48" i="25"/>
  <c r="AF48" i="25"/>
  <c r="AF47" i="25"/>
  <c r="AE48" i="25"/>
  <c r="AC48" i="25"/>
  <c r="AB48" i="25"/>
  <c r="AA48" i="25"/>
  <c r="Z48" i="25"/>
  <c r="Y48" i="25"/>
  <c r="X48" i="25"/>
  <c r="X47" i="25"/>
  <c r="S48" i="25"/>
  <c r="R48" i="25"/>
  <c r="R47" i="25"/>
  <c r="R37" i="25"/>
  <c r="R38" i="25"/>
  <c r="R39" i="25"/>
  <c r="R40" i="25"/>
  <c r="R41" i="25"/>
  <c r="R42" i="25"/>
  <c r="R43" i="25"/>
  <c r="R44" i="25"/>
  <c r="R45" i="25"/>
  <c r="Q48" i="25"/>
  <c r="P48" i="25"/>
  <c r="P47" i="25"/>
  <c r="N48" i="25"/>
  <c r="M48" i="25"/>
  <c r="L48" i="25"/>
  <c r="K48" i="25"/>
  <c r="J48" i="25"/>
  <c r="I48" i="25"/>
  <c r="H48" i="25"/>
  <c r="G48" i="25"/>
  <c r="F48" i="25"/>
  <c r="E48" i="25"/>
  <c r="D48" i="25"/>
  <c r="C48" i="25"/>
  <c r="AG47" i="25"/>
  <c r="AE47" i="25"/>
  <c r="AC47" i="25"/>
  <c r="AB47" i="25"/>
  <c r="AA47" i="25"/>
  <c r="Z47" i="25"/>
  <c r="Y47" i="25"/>
  <c r="S47" i="25"/>
  <c r="Q47" i="25"/>
  <c r="N47" i="25"/>
  <c r="M47" i="25"/>
  <c r="L47" i="25"/>
  <c r="K47" i="25"/>
  <c r="J47" i="25"/>
  <c r="I47" i="25"/>
  <c r="H47" i="25"/>
  <c r="G47" i="25"/>
  <c r="F47" i="25"/>
  <c r="E47" i="25"/>
  <c r="D47" i="25"/>
  <c r="C47" i="25"/>
  <c r="AG45" i="25"/>
  <c r="AF45" i="25"/>
  <c r="AE45" i="25"/>
  <c r="AD45" i="25"/>
  <c r="AC45" i="25"/>
  <c r="AB45" i="25"/>
  <c r="AA45" i="25"/>
  <c r="Z45" i="25"/>
  <c r="Y45" i="25"/>
  <c r="X45" i="25"/>
  <c r="H45" i="25"/>
  <c r="I45" i="25"/>
  <c r="J45" i="25"/>
  <c r="K45" i="25"/>
  <c r="S45" i="25"/>
  <c r="Q45" i="25"/>
  <c r="P45" i="25"/>
  <c r="O45" i="25"/>
  <c r="N45" i="25"/>
  <c r="M45" i="25"/>
  <c r="L45" i="25"/>
  <c r="G45" i="25"/>
  <c r="D45" i="25"/>
  <c r="E45" i="25"/>
  <c r="F45" i="25"/>
  <c r="C45" i="25"/>
  <c r="AG44" i="25"/>
  <c r="AF44" i="25"/>
  <c r="AE44" i="25"/>
  <c r="AD44" i="25"/>
  <c r="AC44" i="25"/>
  <c r="AB44" i="25"/>
  <c r="AA44" i="25"/>
  <c r="Z44" i="25"/>
  <c r="Y44" i="25"/>
  <c r="X44" i="25"/>
  <c r="L44" i="25"/>
  <c r="M44" i="25"/>
  <c r="N44" i="25"/>
  <c r="O44" i="25"/>
  <c r="S44" i="25"/>
  <c r="Q44" i="25"/>
  <c r="P44" i="25"/>
  <c r="K44" i="25"/>
  <c r="J44" i="25"/>
  <c r="I44" i="25"/>
  <c r="H44" i="25"/>
  <c r="G44" i="25"/>
  <c r="F44" i="25"/>
  <c r="E44" i="25"/>
  <c r="D44" i="25"/>
  <c r="C44" i="25"/>
  <c r="AG43" i="25"/>
  <c r="AF43" i="25"/>
  <c r="AE43" i="25"/>
  <c r="AD43" i="25"/>
  <c r="AC43" i="25"/>
  <c r="AB43" i="25"/>
  <c r="AA43" i="25"/>
  <c r="Z43" i="25"/>
  <c r="Y43" i="25"/>
  <c r="X43" i="25"/>
  <c r="S43" i="25"/>
  <c r="Q43" i="25"/>
  <c r="P43" i="25"/>
  <c r="O43" i="25"/>
  <c r="N43" i="25"/>
  <c r="L43" i="25"/>
  <c r="M43" i="25"/>
  <c r="K43" i="25"/>
  <c r="J43" i="25"/>
  <c r="I43" i="25"/>
  <c r="H43" i="25"/>
  <c r="G43" i="25"/>
  <c r="F43" i="25"/>
  <c r="E43" i="25"/>
  <c r="D43" i="25"/>
  <c r="C43" i="25"/>
  <c r="AG42" i="25"/>
  <c r="AF42" i="25"/>
  <c r="AE42" i="25"/>
  <c r="AD42" i="25"/>
  <c r="AC42" i="25"/>
  <c r="AB42" i="25"/>
  <c r="AA42" i="25"/>
  <c r="Z42" i="25"/>
  <c r="Y42" i="25"/>
  <c r="X42" i="25"/>
  <c r="S42" i="25"/>
  <c r="Q42" i="25"/>
  <c r="P42" i="25"/>
  <c r="O42" i="25"/>
  <c r="N42" i="25"/>
  <c r="L42" i="25"/>
  <c r="M42" i="25"/>
  <c r="K42" i="25"/>
  <c r="J42" i="25"/>
  <c r="I42" i="25"/>
  <c r="H42" i="25"/>
  <c r="G42" i="25"/>
  <c r="F42" i="25"/>
  <c r="E42" i="25"/>
  <c r="D42" i="25"/>
  <c r="C42" i="25"/>
  <c r="AG41" i="25"/>
  <c r="AF41" i="25"/>
  <c r="AE41" i="25"/>
  <c r="AE37" i="25"/>
  <c r="AE38" i="25"/>
  <c r="AE39" i="25"/>
  <c r="AE40" i="25"/>
  <c r="AD41" i="25"/>
  <c r="AC41" i="25"/>
  <c r="AB41" i="25"/>
  <c r="AA41" i="25"/>
  <c r="Z41" i="25"/>
  <c r="Y41" i="25"/>
  <c r="X41" i="25"/>
  <c r="P41" i="25"/>
  <c r="Q41" i="25"/>
  <c r="S41" i="25"/>
  <c r="O41" i="25"/>
  <c r="N41" i="25"/>
  <c r="M41" i="25"/>
  <c r="L41" i="25"/>
  <c r="K41" i="25"/>
  <c r="J41" i="25"/>
  <c r="I41" i="25"/>
  <c r="H41" i="25"/>
  <c r="G41" i="25"/>
  <c r="F41" i="25"/>
  <c r="E41" i="25"/>
  <c r="D41" i="25"/>
  <c r="C41" i="25"/>
  <c r="AG40" i="25"/>
  <c r="AF40" i="25"/>
  <c r="AD40" i="25"/>
  <c r="AC40" i="25"/>
  <c r="AB40" i="25"/>
  <c r="AA40" i="25"/>
  <c r="Z40" i="25"/>
  <c r="Y40" i="25"/>
  <c r="X40" i="25"/>
  <c r="S40" i="25"/>
  <c r="Q40" i="25"/>
  <c r="P40" i="25"/>
  <c r="O40" i="25"/>
  <c r="N40" i="25"/>
  <c r="M40" i="25"/>
  <c r="L40" i="25"/>
  <c r="K40" i="25"/>
  <c r="J40" i="25"/>
  <c r="I40" i="25"/>
  <c r="H40" i="25"/>
  <c r="G40" i="25"/>
  <c r="F40" i="25"/>
  <c r="D40" i="25"/>
  <c r="E40" i="25"/>
  <c r="C40" i="25"/>
  <c r="AG39" i="25"/>
  <c r="AF39" i="25"/>
  <c r="AF37" i="25"/>
  <c r="AF38" i="25"/>
  <c r="AD39" i="25"/>
  <c r="AC39" i="25"/>
  <c r="AB39" i="25"/>
  <c r="AA39" i="25"/>
  <c r="Z39" i="25"/>
  <c r="Y39" i="25"/>
  <c r="X39" i="25"/>
  <c r="X37" i="25"/>
  <c r="X38" i="25"/>
  <c r="S39" i="25"/>
  <c r="Q39" i="25"/>
  <c r="P39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AG38" i="25"/>
  <c r="AD38" i="25"/>
  <c r="AC38" i="25"/>
  <c r="AB38" i="25"/>
  <c r="AA38" i="25"/>
  <c r="Z38" i="25"/>
  <c r="Y38" i="25"/>
  <c r="S38" i="25"/>
  <c r="Q38" i="25"/>
  <c r="P38" i="25"/>
  <c r="O38" i="25"/>
  <c r="N38" i="25"/>
  <c r="M38" i="25"/>
  <c r="L38" i="25"/>
  <c r="K38" i="25"/>
  <c r="J38" i="25"/>
  <c r="I38" i="25"/>
  <c r="H38" i="25"/>
  <c r="G38" i="25"/>
  <c r="F38" i="25"/>
  <c r="E38" i="25"/>
  <c r="D38" i="25"/>
  <c r="C38" i="25"/>
  <c r="AG37" i="25"/>
  <c r="AD37" i="25"/>
  <c r="AC37" i="25"/>
  <c r="AB37" i="25"/>
  <c r="AA37" i="25"/>
  <c r="Z37" i="25"/>
  <c r="Y37" i="25"/>
  <c r="S37" i="25"/>
  <c r="Q37" i="25"/>
  <c r="P37" i="25"/>
  <c r="O37" i="25"/>
  <c r="N37" i="25"/>
  <c r="L37" i="25"/>
  <c r="M37" i="25"/>
  <c r="K37" i="25"/>
  <c r="J37" i="25"/>
  <c r="I37" i="25"/>
  <c r="H37" i="25"/>
  <c r="G37" i="25"/>
  <c r="F37" i="25"/>
  <c r="E37" i="25"/>
  <c r="D37" i="25"/>
  <c r="C37" i="25"/>
  <c r="V36" i="25"/>
  <c r="U36" i="25"/>
  <c r="T36" i="25"/>
  <c r="AE31" i="25"/>
  <c r="AE32" i="25" s="1"/>
  <c r="AA31" i="25"/>
  <c r="AA32" i="25" s="1"/>
  <c r="AA9" i="25"/>
  <c r="AA14" i="25" s="1"/>
  <c r="AA16" i="25"/>
  <c r="AA21" i="25" s="1"/>
  <c r="S31" i="25"/>
  <c r="S32" i="25" s="1"/>
  <c r="R31" i="25"/>
  <c r="R32" i="25" s="1"/>
  <c r="Q31" i="25"/>
  <c r="Q32" i="25" s="1"/>
  <c r="O31" i="25"/>
  <c r="O32" i="25" s="1"/>
  <c r="N31" i="25"/>
  <c r="N32" i="25" s="1"/>
  <c r="M31" i="25"/>
  <c r="M32" i="25" s="1"/>
  <c r="K31" i="25"/>
  <c r="K32" i="25" s="1"/>
  <c r="K9" i="25"/>
  <c r="K14" i="25" s="1"/>
  <c r="K16" i="25"/>
  <c r="K21" i="25" s="1"/>
  <c r="G31" i="25"/>
  <c r="G32" i="25" s="1"/>
  <c r="F31" i="25"/>
  <c r="F32" i="25" s="1"/>
  <c r="C31" i="25"/>
  <c r="C32" i="25" s="1"/>
  <c r="C9" i="25"/>
  <c r="C14" i="25" s="1"/>
  <c r="C16" i="25"/>
  <c r="C21" i="25" s="1"/>
  <c r="AG31" i="25"/>
  <c r="AG32" i="25"/>
  <c r="AG9" i="25"/>
  <c r="AG14" i="25" s="1"/>
  <c r="AG16" i="25"/>
  <c r="AG21" i="25" s="1"/>
  <c r="AF31" i="25"/>
  <c r="AF32" i="25" s="1"/>
  <c r="AD31" i="25"/>
  <c r="AD32" i="25" s="1"/>
  <c r="AC31" i="25"/>
  <c r="AC32" i="25" s="1"/>
  <c r="AC9" i="25"/>
  <c r="AC14" i="25" s="1"/>
  <c r="AC16" i="25"/>
  <c r="AC21" i="25" s="1"/>
  <c r="AB31" i="25"/>
  <c r="AB32" i="25" s="1"/>
  <c r="AB9" i="25"/>
  <c r="AB14" i="25" s="1"/>
  <c r="AB16" i="25"/>
  <c r="AB21" i="25" s="1"/>
  <c r="Z31" i="25"/>
  <c r="Z32" i="25" s="1"/>
  <c r="Z9" i="25"/>
  <c r="Z14" i="25" s="1"/>
  <c r="Z16" i="25"/>
  <c r="Z21" i="25" s="1"/>
  <c r="Y31" i="25"/>
  <c r="Y32" i="25" s="1"/>
  <c r="X31" i="25"/>
  <c r="X32" i="25" s="1"/>
  <c r="P31" i="25"/>
  <c r="P32" i="25" s="1"/>
  <c r="L31" i="25"/>
  <c r="J31" i="25"/>
  <c r="J32" i="25" s="1"/>
  <c r="I31" i="25"/>
  <c r="I32" i="25" s="1"/>
  <c r="H31" i="25"/>
  <c r="E31" i="25"/>
  <c r="E32" i="25" s="1"/>
  <c r="E9" i="25"/>
  <c r="E14" i="25" s="1"/>
  <c r="E16" i="25"/>
  <c r="E21" i="25" s="1"/>
  <c r="D31" i="25"/>
  <c r="W30" i="25"/>
  <c r="V30" i="25"/>
  <c r="U30" i="25"/>
  <c r="T30" i="25"/>
  <c r="W29" i="25"/>
  <c r="V29" i="25"/>
  <c r="U29" i="25"/>
  <c r="T29" i="25"/>
  <c r="W28" i="25"/>
  <c r="V28" i="25"/>
  <c r="U28" i="25"/>
  <c r="T28" i="25"/>
  <c r="W27" i="25"/>
  <c r="V27" i="25"/>
  <c r="U27" i="25"/>
  <c r="T27" i="25"/>
  <c r="W26" i="25"/>
  <c r="V26" i="25"/>
  <c r="U26" i="25"/>
  <c r="T26" i="25"/>
  <c r="W25" i="25"/>
  <c r="V25" i="25"/>
  <c r="U25" i="25"/>
  <c r="T25" i="25"/>
  <c r="W24" i="25"/>
  <c r="V24" i="25"/>
  <c r="U24" i="25"/>
  <c r="T24" i="25"/>
  <c r="I9" i="25"/>
  <c r="I14" i="25" s="1"/>
  <c r="I16" i="25"/>
  <c r="I21" i="25" s="1"/>
  <c r="AD16" i="25"/>
  <c r="AD21" i="25" s="1"/>
  <c r="Y16" i="25"/>
  <c r="Y21" i="25" s="1"/>
  <c r="R16" i="25"/>
  <c r="R21" i="25" s="1"/>
  <c r="Q16" i="25"/>
  <c r="P16" i="25"/>
  <c r="P21" i="25" s="1"/>
  <c r="P9" i="25"/>
  <c r="P14" i="25" s="1"/>
  <c r="N16" i="25"/>
  <c r="N21" i="25" s="1"/>
  <c r="N9" i="25"/>
  <c r="N14" i="25" s="1"/>
  <c r="M16" i="25"/>
  <c r="M21" i="25" s="1"/>
  <c r="M9" i="25"/>
  <c r="M14" i="25" s="1"/>
  <c r="L16" i="25"/>
  <c r="L21" i="25" s="1"/>
  <c r="O16" i="25"/>
  <c r="O21" i="25" s="1"/>
  <c r="J16" i="25"/>
  <c r="J21" i="25" s="1"/>
  <c r="H16" i="25"/>
  <c r="H9" i="25"/>
  <c r="F16" i="25"/>
  <c r="F21" i="25" s="1"/>
  <c r="W20" i="25"/>
  <c r="V20" i="25"/>
  <c r="U20" i="25"/>
  <c r="T20" i="25"/>
  <c r="W19" i="25"/>
  <c r="V19" i="25"/>
  <c r="U19" i="25"/>
  <c r="T19" i="25"/>
  <c r="W18" i="25"/>
  <c r="V18" i="25"/>
  <c r="U18" i="25"/>
  <c r="T18" i="25"/>
  <c r="W17" i="25"/>
  <c r="V17" i="25"/>
  <c r="U17" i="25"/>
  <c r="T17" i="25"/>
  <c r="AF16" i="25"/>
  <c r="AF21" i="25" s="1"/>
  <c r="AE16" i="25"/>
  <c r="AE21" i="25" s="1"/>
  <c r="X16" i="25"/>
  <c r="X21" i="25" s="1"/>
  <c r="X9" i="25"/>
  <c r="X14" i="25" s="1"/>
  <c r="S16" i="25"/>
  <c r="S21" i="25" s="1"/>
  <c r="G16" i="25"/>
  <c r="G21" i="25" s="1"/>
  <c r="D16" i="25"/>
  <c r="D21" i="25" s="1"/>
  <c r="AF9" i="25"/>
  <c r="AF14" i="25" s="1"/>
  <c r="O9" i="25"/>
  <c r="O14" i="25" s="1"/>
  <c r="L9" i="25"/>
  <c r="L14" i="25" s="1"/>
  <c r="D9" i="25"/>
  <c r="W13" i="25"/>
  <c r="V13" i="25"/>
  <c r="U13" i="25"/>
  <c r="T13" i="25"/>
  <c r="W12" i="25"/>
  <c r="V12" i="25"/>
  <c r="U12" i="25"/>
  <c r="T12" i="25"/>
  <c r="W11" i="25"/>
  <c r="V11" i="25"/>
  <c r="U11" i="25"/>
  <c r="T11" i="25"/>
  <c r="W10" i="25"/>
  <c r="V10" i="25"/>
  <c r="U10" i="25"/>
  <c r="T10" i="25"/>
  <c r="AE9" i="25"/>
  <c r="AE14" i="25" s="1"/>
  <c r="AD9" i="25"/>
  <c r="AD14" i="25" s="1"/>
  <c r="Y9" i="25"/>
  <c r="Y14" i="25" s="1"/>
  <c r="S9" i="25"/>
  <c r="S14" i="25" s="1"/>
  <c r="R9" i="25"/>
  <c r="R14" i="25" s="1"/>
  <c r="Q9" i="25"/>
  <c r="Q14" i="25" s="1"/>
  <c r="J9" i="25"/>
  <c r="J14" i="25" s="1"/>
  <c r="G9" i="25"/>
  <c r="G14" i="25" s="1"/>
  <c r="F9" i="25"/>
  <c r="F14" i="25" s="1"/>
  <c r="W8" i="25"/>
  <c r="V8" i="25"/>
  <c r="U8" i="25"/>
  <c r="T8" i="25"/>
  <c r="AG31" i="24"/>
  <c r="AF31" i="24"/>
  <c r="AE31" i="24"/>
  <c r="AD31" i="24"/>
  <c r="AC31" i="24"/>
  <c r="AB31" i="24"/>
  <c r="AA31" i="24"/>
  <c r="Z31" i="24"/>
  <c r="Y31" i="24"/>
  <c r="X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AG30" i="24"/>
  <c r="AF30" i="24"/>
  <c r="AE30" i="24"/>
  <c r="AD30" i="24"/>
  <c r="AC30" i="24"/>
  <c r="AB30" i="24"/>
  <c r="AA30" i="24"/>
  <c r="Z30" i="24"/>
  <c r="Y30" i="24"/>
  <c r="X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S39" i="23"/>
  <c r="S26" i="24"/>
  <c r="C39" i="23"/>
  <c r="C26" i="24"/>
  <c r="AG26" i="24"/>
  <c r="AF26" i="24"/>
  <c r="AE26" i="24"/>
  <c r="AD26" i="24"/>
  <c r="AC26" i="24"/>
  <c r="AB26" i="24"/>
  <c r="AA26" i="24"/>
  <c r="Z26" i="24"/>
  <c r="Y26" i="24"/>
  <c r="X26" i="24"/>
  <c r="V43" i="23"/>
  <c r="V26" i="24" s="1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AG25" i="24"/>
  <c r="AF25" i="24"/>
  <c r="AE25" i="24"/>
  <c r="AD25" i="24"/>
  <c r="AC25" i="24"/>
  <c r="AB25" i="24"/>
  <c r="AA25" i="24"/>
  <c r="Z25" i="24"/>
  <c r="Y25" i="24"/>
  <c r="X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AG24" i="24"/>
  <c r="AF24" i="24"/>
  <c r="AE24" i="24"/>
  <c r="AD24" i="24"/>
  <c r="AC24" i="24"/>
  <c r="AB24" i="24"/>
  <c r="AA24" i="24"/>
  <c r="Z24" i="24"/>
  <c r="Y24" i="24"/>
  <c r="X24" i="24"/>
  <c r="U41" i="23"/>
  <c r="U24" i="24" s="1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AG23" i="24"/>
  <c r="AF23" i="24"/>
  <c r="AE23" i="24"/>
  <c r="AD23" i="24"/>
  <c r="AC23" i="24"/>
  <c r="AB23" i="24"/>
  <c r="AA23" i="24"/>
  <c r="Z23" i="24"/>
  <c r="Y23" i="24"/>
  <c r="X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AA39" i="23"/>
  <c r="AA22" i="24" s="1"/>
  <c r="K39" i="23"/>
  <c r="K22" i="24" s="1"/>
  <c r="G39" i="23"/>
  <c r="G63" i="25" s="1"/>
  <c r="AG22" i="23"/>
  <c r="AG20" i="24"/>
  <c r="AC22" i="23"/>
  <c r="AC20" i="24" s="1"/>
  <c r="V18" i="23"/>
  <c r="V19" i="23"/>
  <c r="V20" i="23"/>
  <c r="V21" i="23"/>
  <c r="R22" i="23"/>
  <c r="R20" i="24" s="1"/>
  <c r="Q22" i="23"/>
  <c r="Q20" i="24" s="1"/>
  <c r="M22" i="23"/>
  <c r="M20" i="24" s="1"/>
  <c r="L22" i="23"/>
  <c r="L20" i="24" s="1"/>
  <c r="F22" i="23"/>
  <c r="AG16" i="24"/>
  <c r="AF16" i="24"/>
  <c r="AE16" i="24"/>
  <c r="AD16" i="24"/>
  <c r="AC16" i="24"/>
  <c r="AB16" i="24"/>
  <c r="AA16" i="24"/>
  <c r="Z16" i="24"/>
  <c r="Y16" i="24"/>
  <c r="X16" i="24"/>
  <c r="W37" i="23"/>
  <c r="W16" i="24" s="1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AG15" i="24"/>
  <c r="AF15" i="24"/>
  <c r="AE15" i="24"/>
  <c r="AD15" i="24"/>
  <c r="AC15" i="24"/>
  <c r="AB15" i="24"/>
  <c r="AA15" i="24"/>
  <c r="Z15" i="24"/>
  <c r="Y15" i="24"/>
  <c r="X15" i="24"/>
  <c r="U34" i="23"/>
  <c r="U35" i="23"/>
  <c r="U36" i="23"/>
  <c r="T34" i="23"/>
  <c r="T35" i="23"/>
  <c r="T36" i="23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AE30" i="23"/>
  <c r="AE13" i="24" s="1"/>
  <c r="X30" i="23"/>
  <c r="X13" i="24" s="1"/>
  <c r="T26" i="23"/>
  <c r="T27" i="23"/>
  <c r="T28" i="23"/>
  <c r="T29" i="23"/>
  <c r="S30" i="23"/>
  <c r="S13" i="24" s="1"/>
  <c r="O30" i="23"/>
  <c r="O13" i="24"/>
  <c r="N30" i="23"/>
  <c r="N13" i="24" s="1"/>
  <c r="H30" i="23"/>
  <c r="H13" i="24"/>
  <c r="D30" i="23"/>
  <c r="D13" i="24" s="1"/>
  <c r="C30" i="23"/>
  <c r="C13" i="24" s="1"/>
  <c r="C32" i="23"/>
  <c r="C33" i="23" s="1"/>
  <c r="C14" i="24" s="1"/>
  <c r="N7" i="24"/>
  <c r="N8" i="24"/>
  <c r="N9" i="24"/>
  <c r="N10" i="24"/>
  <c r="M7" i="24"/>
  <c r="M8" i="24"/>
  <c r="M9" i="24"/>
  <c r="M10" i="24"/>
  <c r="AG10" i="24"/>
  <c r="AG7" i="24"/>
  <c r="AG8" i="24"/>
  <c r="AG9" i="24"/>
  <c r="AF10" i="24"/>
  <c r="AE10" i="24"/>
  <c r="AD10" i="24"/>
  <c r="AC10" i="24"/>
  <c r="AC7" i="24"/>
  <c r="AC8" i="24"/>
  <c r="AC9" i="24"/>
  <c r="AB10" i="24"/>
  <c r="AA10" i="24"/>
  <c r="Z10" i="24"/>
  <c r="Y10" i="24"/>
  <c r="Y7" i="24"/>
  <c r="Y8" i="24"/>
  <c r="Y9" i="24"/>
  <c r="X10" i="24"/>
  <c r="U16" i="23"/>
  <c r="U10" i="24" s="1"/>
  <c r="S10" i="24"/>
  <c r="R10" i="24"/>
  <c r="Q10" i="24"/>
  <c r="P10" i="24"/>
  <c r="O10" i="24"/>
  <c r="L10" i="24"/>
  <c r="K10" i="24"/>
  <c r="J10" i="24"/>
  <c r="I10" i="24"/>
  <c r="I7" i="24"/>
  <c r="I8" i="24"/>
  <c r="I9" i="24"/>
  <c r="H10" i="24"/>
  <c r="G10" i="24"/>
  <c r="F10" i="24"/>
  <c r="E10" i="24"/>
  <c r="D10" i="24"/>
  <c r="C10" i="24"/>
  <c r="AF9" i="24"/>
  <c r="AE9" i="24"/>
  <c r="AD9" i="24"/>
  <c r="AD7" i="24"/>
  <c r="AD8" i="24"/>
  <c r="AB9" i="24"/>
  <c r="AA9" i="24"/>
  <c r="Z9" i="24"/>
  <c r="Z7" i="24"/>
  <c r="Z8" i="24"/>
  <c r="X9" i="24"/>
  <c r="W15" i="23"/>
  <c r="W9" i="24" s="1"/>
  <c r="S9" i="24"/>
  <c r="S7" i="24"/>
  <c r="S8" i="24"/>
  <c r="R9" i="24"/>
  <c r="Q9" i="24"/>
  <c r="P9" i="24"/>
  <c r="O9" i="24"/>
  <c r="O7" i="24"/>
  <c r="O8" i="24"/>
  <c r="L9" i="24"/>
  <c r="K9" i="24"/>
  <c r="J9" i="24"/>
  <c r="H9" i="24"/>
  <c r="G9" i="24"/>
  <c r="G7" i="24"/>
  <c r="G8" i="24"/>
  <c r="F9" i="24"/>
  <c r="E9" i="24"/>
  <c r="D9" i="24"/>
  <c r="C9" i="24"/>
  <c r="C7" i="24"/>
  <c r="C8" i="24"/>
  <c r="AF8" i="24"/>
  <c r="AF7" i="24"/>
  <c r="AE8" i="24"/>
  <c r="AB8" i="24"/>
  <c r="AA8" i="24"/>
  <c r="X8" i="24"/>
  <c r="V14" i="23"/>
  <c r="V8" i="24" s="1"/>
  <c r="R8" i="24"/>
  <c r="Q8" i="24"/>
  <c r="Q7" i="24"/>
  <c r="Q30" i="23"/>
  <c r="Q13" i="24" s="1"/>
  <c r="Q32" i="23"/>
  <c r="Q33" i="23" s="1"/>
  <c r="P8" i="24"/>
  <c r="P7" i="24"/>
  <c r="L8" i="24"/>
  <c r="L7" i="24"/>
  <c r="K8" i="24"/>
  <c r="J8" i="24"/>
  <c r="H8" i="24"/>
  <c r="F8" i="24"/>
  <c r="E8" i="24"/>
  <c r="E7" i="24"/>
  <c r="D8" i="24"/>
  <c r="D7" i="24"/>
  <c r="D22" i="23"/>
  <c r="D20" i="24" s="1"/>
  <c r="D39" i="23"/>
  <c r="D22" i="24" s="1"/>
  <c r="AF30" i="23"/>
  <c r="AF13" i="24" s="1"/>
  <c r="AE7" i="24"/>
  <c r="AB7" i="24"/>
  <c r="AB30" i="23"/>
  <c r="AB13" i="24" s="1"/>
  <c r="AB32" i="23"/>
  <c r="AB33" i="23" s="1"/>
  <c r="AA7" i="24"/>
  <c r="X7" i="24"/>
  <c r="W8" i="23"/>
  <c r="W9" i="23"/>
  <c r="W10" i="23"/>
  <c r="W11" i="23"/>
  <c r="W12" i="23"/>
  <c r="W13" i="23"/>
  <c r="W14" i="23"/>
  <c r="W8" i="24" s="1"/>
  <c r="W16" i="23"/>
  <c r="W10" i="24" s="1"/>
  <c r="R7" i="24"/>
  <c r="K7" i="24"/>
  <c r="J7" i="24"/>
  <c r="H7" i="24"/>
  <c r="F7" i="24"/>
  <c r="AE39" i="23"/>
  <c r="AD39" i="23"/>
  <c r="AD63" i="25" s="1"/>
  <c r="Z39" i="23"/>
  <c r="Z44" i="23" s="1"/>
  <c r="O39" i="23"/>
  <c r="O22" i="24" s="1"/>
  <c r="N39" i="23"/>
  <c r="N44" i="23" s="1"/>
  <c r="F39" i="23"/>
  <c r="F22" i="24" s="1"/>
  <c r="F44" i="23"/>
  <c r="W43" i="23"/>
  <c r="W26" i="24" s="1"/>
  <c r="W40" i="23"/>
  <c r="W41" i="23"/>
  <c r="W24" i="24" s="1"/>
  <c r="W42" i="23"/>
  <c r="W25" i="24" s="1"/>
  <c r="U43" i="23"/>
  <c r="U26" i="24" s="1"/>
  <c r="T43" i="23"/>
  <c r="T26" i="24" s="1"/>
  <c r="V42" i="23"/>
  <c r="V25" i="24"/>
  <c r="U42" i="23"/>
  <c r="U25" i="24" s="1"/>
  <c r="T42" i="23"/>
  <c r="T25" i="24" s="1"/>
  <c r="V41" i="23"/>
  <c r="V24" i="24" s="1"/>
  <c r="T41" i="23"/>
  <c r="V40" i="23"/>
  <c r="V23" i="24"/>
  <c r="U40" i="23"/>
  <c r="U23" i="24" s="1"/>
  <c r="T40" i="23"/>
  <c r="T23" i="24" s="1"/>
  <c r="AG39" i="23"/>
  <c r="AG22" i="24" s="1"/>
  <c r="AF39" i="23"/>
  <c r="AF63" i="25" s="1"/>
  <c r="AC39" i="23"/>
  <c r="AC44" i="23" s="1"/>
  <c r="AB39" i="23"/>
  <c r="AB22" i="24" s="1"/>
  <c r="Y39" i="23"/>
  <c r="Y22" i="24" s="1"/>
  <c r="X39" i="23"/>
  <c r="X44" i="23" s="1"/>
  <c r="R39" i="23"/>
  <c r="R63" i="25" s="1"/>
  <c r="Q39" i="23"/>
  <c r="Q22" i="24" s="1"/>
  <c r="P39" i="23"/>
  <c r="P44" i="23" s="1"/>
  <c r="M39" i="23"/>
  <c r="M44" i="23" s="1"/>
  <c r="L39" i="23"/>
  <c r="L22" i="24" s="1"/>
  <c r="J39" i="23"/>
  <c r="J63" i="25" s="1"/>
  <c r="I39" i="23"/>
  <c r="I63" i="25" s="1"/>
  <c r="H39" i="23"/>
  <c r="H44" i="23" s="1"/>
  <c r="E39" i="23"/>
  <c r="E22" i="24" s="1"/>
  <c r="P30" i="23"/>
  <c r="P13" i="24" s="1"/>
  <c r="L32" i="23"/>
  <c r="L60" i="25" s="1"/>
  <c r="L30" i="23"/>
  <c r="L13" i="24" s="1"/>
  <c r="H32" i="23"/>
  <c r="H33" i="23" s="1"/>
  <c r="V37" i="23"/>
  <c r="V16" i="24" s="1"/>
  <c r="U37" i="23"/>
  <c r="U16" i="24" s="1"/>
  <c r="T37" i="23"/>
  <c r="T16" i="24" s="1"/>
  <c r="W36" i="23"/>
  <c r="V36" i="23"/>
  <c r="W35" i="23"/>
  <c r="V35" i="23"/>
  <c r="W34" i="23"/>
  <c r="V34" i="23"/>
  <c r="AE32" i="23"/>
  <c r="AE33" i="23" s="1"/>
  <c r="AA32" i="23"/>
  <c r="AA33" i="23" s="1"/>
  <c r="AA30" i="23"/>
  <c r="AA13" i="24" s="1"/>
  <c r="AG32" i="23"/>
  <c r="AG33" i="23" s="1"/>
  <c r="AG14" i="24" s="1"/>
  <c r="AD32" i="23"/>
  <c r="AD60" i="25" s="1"/>
  <c r="AC32" i="23"/>
  <c r="AC60" i="25" s="1"/>
  <c r="Z32" i="23"/>
  <c r="Z60" i="25" s="1"/>
  <c r="Y32" i="23"/>
  <c r="Y33" i="23" s="1"/>
  <c r="V31" i="23"/>
  <c r="V32" i="23" s="1"/>
  <c r="V33" i="23" s="1"/>
  <c r="V14" i="24" s="1"/>
  <c r="U31" i="23"/>
  <c r="U32" i="23" s="1"/>
  <c r="S32" i="23"/>
  <c r="S60" i="25" s="1"/>
  <c r="R32" i="23"/>
  <c r="R33" i="23" s="1"/>
  <c r="R14" i="24" s="1"/>
  <c r="O32" i="23"/>
  <c r="O60" i="25" s="1"/>
  <c r="N32" i="23"/>
  <c r="N60" i="25" s="1"/>
  <c r="M32" i="23"/>
  <c r="M60" i="25" s="1"/>
  <c r="K32" i="23"/>
  <c r="J32" i="23"/>
  <c r="J60" i="25" s="1"/>
  <c r="I32" i="23"/>
  <c r="I60" i="25" s="1"/>
  <c r="G32" i="23"/>
  <c r="F32" i="23"/>
  <c r="F60" i="25" s="1"/>
  <c r="W31" i="23"/>
  <c r="W32" i="23" s="1"/>
  <c r="T31" i="23"/>
  <c r="T32" i="23" s="1"/>
  <c r="T33" i="23" s="1"/>
  <c r="AG30" i="23"/>
  <c r="AG13" i="24" s="1"/>
  <c r="AD30" i="23"/>
  <c r="AD13" i="24" s="1"/>
  <c r="AC30" i="23"/>
  <c r="AC13" i="24" s="1"/>
  <c r="Z30" i="23"/>
  <c r="Z13" i="24" s="1"/>
  <c r="Y30" i="23"/>
  <c r="Y13" i="24" s="1"/>
  <c r="U26" i="23"/>
  <c r="U27" i="23"/>
  <c r="U28" i="23"/>
  <c r="U29" i="23"/>
  <c r="R30" i="23"/>
  <c r="R13" i="24" s="1"/>
  <c r="M30" i="23"/>
  <c r="M13" i="24" s="1"/>
  <c r="K30" i="23"/>
  <c r="K13" i="24" s="1"/>
  <c r="J30" i="23"/>
  <c r="J13" i="24" s="1"/>
  <c r="I30" i="23"/>
  <c r="I13" i="24" s="1"/>
  <c r="G30" i="23"/>
  <c r="G13" i="24" s="1"/>
  <c r="F30" i="23"/>
  <c r="F13" i="24" s="1"/>
  <c r="E30" i="23"/>
  <c r="E13" i="24" s="1"/>
  <c r="W29" i="23"/>
  <c r="V29" i="23"/>
  <c r="W28" i="23"/>
  <c r="V28" i="23"/>
  <c r="W27" i="23"/>
  <c r="V27" i="23"/>
  <c r="W26" i="23"/>
  <c r="V26" i="23"/>
  <c r="AG17" i="23"/>
  <c r="AF22" i="23"/>
  <c r="AF20" i="24" s="1"/>
  <c r="AF17" i="23"/>
  <c r="AC17" i="23"/>
  <c r="Y22" i="23"/>
  <c r="Y17" i="23"/>
  <c r="X22" i="23"/>
  <c r="X17" i="23"/>
  <c r="Q17" i="23"/>
  <c r="P22" i="23"/>
  <c r="P17" i="23"/>
  <c r="M17" i="23"/>
  <c r="L17" i="23"/>
  <c r="L24" i="23" s="1"/>
  <c r="I22" i="23"/>
  <c r="I20" i="24" s="1"/>
  <c r="I17" i="23"/>
  <c r="H22" i="23"/>
  <c r="H20" i="24" s="1"/>
  <c r="H17" i="23"/>
  <c r="E22" i="23"/>
  <c r="E20" i="24" s="1"/>
  <c r="E17" i="23"/>
  <c r="D17" i="23"/>
  <c r="U19" i="23"/>
  <c r="U20" i="23"/>
  <c r="U21" i="23"/>
  <c r="U18" i="23"/>
  <c r="AE22" i="23"/>
  <c r="AE20" i="24" s="1"/>
  <c r="AD22" i="23"/>
  <c r="AD20" i="24" s="1"/>
  <c r="AB22" i="23"/>
  <c r="AB20" i="24" s="1"/>
  <c r="AB17" i="23"/>
  <c r="AA22" i="23"/>
  <c r="Z22" i="23"/>
  <c r="Z20" i="24" s="1"/>
  <c r="Z17" i="23"/>
  <c r="W18" i="23"/>
  <c r="W19" i="23"/>
  <c r="W20" i="23"/>
  <c r="W21" i="23"/>
  <c r="S22" i="23"/>
  <c r="S20" i="24" s="1"/>
  <c r="R17" i="23"/>
  <c r="O22" i="23"/>
  <c r="O20" i="24" s="1"/>
  <c r="N22" i="23"/>
  <c r="K22" i="23"/>
  <c r="K20" i="24" s="1"/>
  <c r="J22" i="23"/>
  <c r="J20" i="24" s="1"/>
  <c r="J17" i="23"/>
  <c r="J24" i="23" s="1"/>
  <c r="G22" i="23"/>
  <c r="G20" i="24" s="1"/>
  <c r="F17" i="23"/>
  <c r="C22" i="23"/>
  <c r="C20" i="24" s="1"/>
  <c r="T21" i="23"/>
  <c r="T20" i="23"/>
  <c r="T19" i="23"/>
  <c r="T18" i="23"/>
  <c r="AE17" i="23"/>
  <c r="AD17" i="23"/>
  <c r="AA17" i="23"/>
  <c r="V8" i="23"/>
  <c r="V9" i="23"/>
  <c r="V10" i="23"/>
  <c r="V11" i="23"/>
  <c r="V12" i="23"/>
  <c r="V13" i="23"/>
  <c r="V15" i="23"/>
  <c r="V9" i="24" s="1"/>
  <c r="V16" i="23"/>
  <c r="V10" i="24" s="1"/>
  <c r="U8" i="23"/>
  <c r="U9" i="23"/>
  <c r="U10" i="23"/>
  <c r="U11" i="23"/>
  <c r="U12" i="23"/>
  <c r="U13" i="23"/>
  <c r="U14" i="23"/>
  <c r="U8" i="24" s="1"/>
  <c r="U15" i="23"/>
  <c r="U9" i="24" s="1"/>
  <c r="S17" i="23"/>
  <c r="O17" i="23"/>
  <c r="N17" i="23"/>
  <c r="K17" i="23"/>
  <c r="G17" i="23"/>
  <c r="C17" i="23"/>
  <c r="T16" i="23"/>
  <c r="T10" i="24" s="1"/>
  <c r="T15" i="23"/>
  <c r="T9" i="24" s="1"/>
  <c r="T14" i="23"/>
  <c r="T8" i="24" s="1"/>
  <c r="T13" i="23"/>
  <c r="T12" i="23"/>
  <c r="T8" i="23"/>
  <c r="T9" i="23"/>
  <c r="T10" i="23"/>
  <c r="T11" i="23"/>
  <c r="N63" i="25"/>
  <c r="L32" i="25"/>
  <c r="D51" i="18"/>
  <c r="C51" i="18"/>
  <c r="B51" i="18"/>
  <c r="D50" i="18"/>
  <c r="C50" i="18"/>
  <c r="B50" i="18"/>
  <c r="D49" i="18"/>
  <c r="C49" i="18"/>
  <c r="B49" i="18"/>
  <c r="D48" i="18"/>
  <c r="C48" i="18"/>
  <c r="B48" i="18"/>
  <c r="A43" i="18"/>
  <c r="F43" i="18" s="1"/>
  <c r="K43" i="18" s="1"/>
  <c r="A42" i="18"/>
  <c r="F42" i="18" s="1"/>
  <c r="K42" i="18" s="1"/>
  <c r="A41" i="18"/>
  <c r="F41" i="18" s="1"/>
  <c r="K41" i="18" s="1"/>
  <c r="A40" i="18"/>
  <c r="F40" i="18" s="1"/>
  <c r="K40" i="18" s="1"/>
  <c r="D39" i="18"/>
  <c r="C39" i="18"/>
  <c r="B39" i="18"/>
  <c r="A39" i="18"/>
  <c r="F39" i="18" s="1"/>
  <c r="K39" i="18" s="1"/>
  <c r="D38" i="18"/>
  <c r="C38" i="18"/>
  <c r="B38" i="18"/>
  <c r="A38" i="18"/>
  <c r="F38" i="18" s="1"/>
  <c r="K38" i="18" s="1"/>
  <c r="A37" i="18"/>
  <c r="F37" i="18" s="1"/>
  <c r="K37" i="18" s="1"/>
  <c r="A36" i="18"/>
  <c r="F36" i="18" s="1"/>
  <c r="K36" i="18" s="1"/>
  <c r="D35" i="18"/>
  <c r="C35" i="18"/>
  <c r="B35" i="18"/>
  <c r="A35" i="18"/>
  <c r="F35" i="18" s="1"/>
  <c r="K35" i="18" s="1"/>
  <c r="D34" i="18"/>
  <c r="C34" i="18"/>
  <c r="B34" i="18"/>
  <c r="A34" i="18"/>
  <c r="F34" i="18" s="1"/>
  <c r="K34" i="18" s="1"/>
  <c r="A33" i="18"/>
  <c r="F33" i="18" s="1"/>
  <c r="K33" i="18" s="1"/>
  <c r="A32" i="18"/>
  <c r="F32" i="18" s="1"/>
  <c r="K32" i="18" s="1"/>
  <c r="A31" i="18"/>
  <c r="F31" i="18" s="1"/>
  <c r="K31" i="18" s="1"/>
  <c r="D25" i="18"/>
  <c r="C25" i="18"/>
  <c r="B25" i="18"/>
  <c r="D24" i="18"/>
  <c r="C24" i="18"/>
  <c r="B24" i="18"/>
  <c r="D23" i="18"/>
  <c r="C23" i="18"/>
  <c r="B23" i="18"/>
  <c r="C21" i="18"/>
  <c r="B21" i="18"/>
  <c r="C20" i="18"/>
  <c r="B20" i="18"/>
  <c r="C19" i="18"/>
  <c r="B19" i="18"/>
  <c r="C18" i="18"/>
  <c r="B18" i="18"/>
  <c r="C17" i="18"/>
  <c r="B17" i="18"/>
  <c r="C16" i="18"/>
  <c r="B16" i="18"/>
  <c r="C15" i="18"/>
  <c r="B15" i="18"/>
  <c r="C14" i="18"/>
  <c r="B14" i="18"/>
  <c r="C13" i="18"/>
  <c r="B13" i="18"/>
  <c r="C9" i="18"/>
  <c r="B9" i="18"/>
  <c r="C7" i="18"/>
  <c r="B7" i="18"/>
  <c r="D4" i="18"/>
  <c r="I4" i="18" s="1"/>
  <c r="C4" i="18"/>
  <c r="H4" i="18" s="1"/>
  <c r="B4" i="18"/>
  <c r="G4" i="18" s="1"/>
  <c r="A4" i="18"/>
  <c r="K26" i="18"/>
  <c r="F26" i="18"/>
  <c r="K25" i="18"/>
  <c r="F25" i="18"/>
  <c r="K24" i="18"/>
  <c r="F24" i="18"/>
  <c r="K23" i="18"/>
  <c r="F23" i="18"/>
  <c r="K22" i="18"/>
  <c r="F22" i="18"/>
  <c r="K21" i="18"/>
  <c r="F21" i="18"/>
  <c r="K20" i="18"/>
  <c r="F20" i="18"/>
  <c r="K19" i="18"/>
  <c r="F19" i="18"/>
  <c r="K18" i="18"/>
  <c r="F18" i="18"/>
  <c r="K17" i="18"/>
  <c r="F17" i="18"/>
  <c r="K16" i="18"/>
  <c r="F16" i="18"/>
  <c r="K15" i="18"/>
  <c r="F15" i="18"/>
  <c r="K14" i="18"/>
  <c r="F14" i="18"/>
  <c r="K13" i="18"/>
  <c r="F13" i="18"/>
  <c r="K12" i="18"/>
  <c r="F12" i="18"/>
  <c r="K11" i="18"/>
  <c r="F11" i="18"/>
  <c r="K10" i="18"/>
  <c r="F10" i="18"/>
  <c r="K9" i="18"/>
  <c r="F9" i="18"/>
  <c r="K8" i="18"/>
  <c r="F8" i="18"/>
  <c r="K7" i="18"/>
  <c r="F7" i="18"/>
  <c r="K6" i="18"/>
  <c r="F6" i="18"/>
  <c r="K5" i="18"/>
  <c r="F5" i="18"/>
  <c r="B5" i="18"/>
  <c r="F20" i="24"/>
  <c r="C52" i="18"/>
  <c r="AE60" i="25"/>
  <c r="I55" i="30"/>
  <c r="AG63" i="25" l="1"/>
  <c r="M22" i="24"/>
  <c r="R62" i="25"/>
  <c r="C31" i="18"/>
  <c r="H39" i="18" s="1"/>
  <c r="C32" i="18"/>
  <c r="D32" i="18"/>
  <c r="B12" i="18"/>
  <c r="D31" i="18"/>
  <c r="I31" i="18" s="1"/>
  <c r="L19" i="18"/>
  <c r="AA63" i="25"/>
  <c r="V40" i="25"/>
  <c r="M46" i="25"/>
  <c r="M52" i="25" s="1"/>
  <c r="AC46" i="25"/>
  <c r="U48" i="25"/>
  <c r="AA60" i="25"/>
  <c r="M4" i="18"/>
  <c r="G22" i="25"/>
  <c r="G33" i="25" s="1"/>
  <c r="G76" i="25" s="1"/>
  <c r="D30" i="18"/>
  <c r="M30" i="18" s="1"/>
  <c r="M20" i="18"/>
  <c r="M33" i="23"/>
  <c r="M14" i="24" s="1"/>
  <c r="M17" i="24" s="1"/>
  <c r="E44" i="23"/>
  <c r="F63" i="25"/>
  <c r="Q27" i="24"/>
  <c r="M63" i="25"/>
  <c r="M62" i="25" s="1"/>
  <c r="W37" i="25"/>
  <c r="AG44" i="23"/>
  <c r="Q44" i="23"/>
  <c r="R60" i="25"/>
  <c r="R54" i="25" s="1"/>
  <c r="M14" i="18"/>
  <c r="J33" i="23"/>
  <c r="J14" i="24" s="1"/>
  <c r="J17" i="24" s="1"/>
  <c r="Y38" i="23"/>
  <c r="I62" i="25"/>
  <c r="W41" i="25"/>
  <c r="W45" i="25"/>
  <c r="D24" i="23"/>
  <c r="L44" i="23"/>
  <c r="Z22" i="24"/>
  <c r="Z27" i="24" s="1"/>
  <c r="Z28" i="24" s="1"/>
  <c r="G24" i="23"/>
  <c r="K27" i="24"/>
  <c r="K28" i="24" s="1"/>
  <c r="AD33" i="23"/>
  <c r="AD14" i="24" s="1"/>
  <c r="AD17" i="24" s="1"/>
  <c r="D52" i="18"/>
  <c r="U57" i="25"/>
  <c r="O33" i="23"/>
  <c r="O38" i="23" s="1"/>
  <c r="AD22" i="24"/>
  <c r="AD27" i="24" s="1"/>
  <c r="AD28" i="24" s="1"/>
  <c r="F62" i="25"/>
  <c r="I24" i="23"/>
  <c r="AC33" i="23"/>
  <c r="AC14" i="24" s="1"/>
  <c r="AC17" i="24" s="1"/>
  <c r="AD22" i="25"/>
  <c r="AD33" i="25" s="1"/>
  <c r="AD76" i="25" s="1"/>
  <c r="U16" i="25"/>
  <c r="W39" i="25"/>
  <c r="AA38" i="23"/>
  <c r="AA14" i="24"/>
  <c r="AA17" i="24" s="1"/>
  <c r="V66" i="25"/>
  <c r="T74" i="25"/>
  <c r="O46" i="25"/>
  <c r="O52" i="25" s="1"/>
  <c r="T51" i="25"/>
  <c r="M25" i="18"/>
  <c r="M27" i="24"/>
  <c r="M28" i="24" s="1"/>
  <c r="L22" i="25"/>
  <c r="Y60" i="25"/>
  <c r="Y54" i="25" s="1"/>
  <c r="X22" i="24"/>
  <c r="X27" i="24" s="1"/>
  <c r="K24" i="23"/>
  <c r="R24" i="23"/>
  <c r="O27" i="24"/>
  <c r="O28" i="24" s="1"/>
  <c r="AE11" i="24"/>
  <c r="AA27" i="24"/>
  <c r="AG22" i="25"/>
  <c r="AG33" i="25" s="1"/>
  <c r="Q46" i="25"/>
  <c r="U50" i="25"/>
  <c r="W50" i="25"/>
  <c r="U55" i="25"/>
  <c r="W55" i="25"/>
  <c r="T65" i="25"/>
  <c r="W68" i="25"/>
  <c r="V58" i="25"/>
  <c r="E63" i="25"/>
  <c r="Y27" i="24"/>
  <c r="U49" i="25"/>
  <c r="O14" i="24"/>
  <c r="U7" i="24"/>
  <c r="U11" i="24" s="1"/>
  <c r="J62" i="25"/>
  <c r="X63" i="25"/>
  <c r="X62" i="25" s="1"/>
  <c r="M7" i="18"/>
  <c r="N22" i="24"/>
  <c r="N27" i="24" s="1"/>
  <c r="AF62" i="25"/>
  <c r="V49" i="25"/>
  <c r="K46" i="25"/>
  <c r="K52" i="25" s="1"/>
  <c r="U75" i="25"/>
  <c r="M34" i="18"/>
  <c r="F27" i="24"/>
  <c r="F28" i="24" s="1"/>
  <c r="L23" i="18"/>
  <c r="AF33" i="23"/>
  <c r="AF14" i="24" s="1"/>
  <c r="AF17" i="24" s="1"/>
  <c r="AG62" i="25"/>
  <c r="L20" i="18"/>
  <c r="M24" i="18"/>
  <c r="AG27" i="24"/>
  <c r="H21" i="25"/>
  <c r="U21" i="25" s="1"/>
  <c r="Y46" i="25"/>
  <c r="F41" i="20"/>
  <c r="G41" i="20"/>
  <c r="AE14" i="24"/>
  <c r="AE17" i="24" s="1"/>
  <c r="AE38" i="23"/>
  <c r="W22" i="23"/>
  <c r="W23" i="23" s="1"/>
  <c r="W30" i="24" s="1"/>
  <c r="U41" i="25"/>
  <c r="E46" i="25"/>
  <c r="E52" i="25" s="1"/>
  <c r="V56" i="25"/>
  <c r="AF24" i="23"/>
  <c r="D22" i="18"/>
  <c r="Q63" i="25"/>
  <c r="Q62" i="25" s="1"/>
  <c r="V30" i="23"/>
  <c r="V13" i="24" s="1"/>
  <c r="R17" i="24"/>
  <c r="AA44" i="23"/>
  <c r="D27" i="24"/>
  <c r="D28" i="24" s="1"/>
  <c r="T21" i="25"/>
  <c r="AA46" i="25"/>
  <c r="AE54" i="25"/>
  <c r="T56" i="25"/>
  <c r="F54" i="25"/>
  <c r="U59" i="25"/>
  <c r="V74" i="25"/>
  <c r="J54" i="25"/>
  <c r="B52" i="18"/>
  <c r="B22" i="18"/>
  <c r="AF44" i="23"/>
  <c r="V39" i="23"/>
  <c r="AA11" i="24"/>
  <c r="N22" i="25"/>
  <c r="N33" i="25" s="1"/>
  <c r="N76" i="25" s="1"/>
  <c r="AB22" i="25"/>
  <c r="AB33" i="25" s="1"/>
  <c r="AB76" i="25" s="1"/>
  <c r="V42" i="25"/>
  <c r="U44" i="25"/>
  <c r="V47" i="25"/>
  <c r="L26" i="18"/>
  <c r="AF22" i="24"/>
  <c r="AF27" i="24" s="1"/>
  <c r="AF28" i="24" s="1"/>
  <c r="D12" i="18"/>
  <c r="E37" i="20"/>
  <c r="M24" i="23"/>
  <c r="W9" i="25"/>
  <c r="B31" i="18"/>
  <c r="G39" i="18" s="1"/>
  <c r="L17" i="18"/>
  <c r="L21" i="18"/>
  <c r="AG38" i="23"/>
  <c r="P63" i="25"/>
  <c r="P62" i="25" s="1"/>
  <c r="AB28" i="24"/>
  <c r="AC24" i="23"/>
  <c r="E33" i="23"/>
  <c r="E38" i="23" s="1"/>
  <c r="E46" i="23" s="1"/>
  <c r="AC38" i="23"/>
  <c r="AC46" i="23" s="1"/>
  <c r="W15" i="24"/>
  <c r="H38" i="23"/>
  <c r="H46" i="23" s="1"/>
  <c r="L27" i="24"/>
  <c r="L28" i="24" s="1"/>
  <c r="AB27" i="24"/>
  <c r="K44" i="23"/>
  <c r="AB11" i="24"/>
  <c r="AG24" i="23"/>
  <c r="I22" i="25"/>
  <c r="I33" i="25" s="1"/>
  <c r="I76" i="25" s="1"/>
  <c r="V67" i="25"/>
  <c r="U74" i="25"/>
  <c r="AD24" i="23"/>
  <c r="W48" i="25"/>
  <c r="AE24" i="23"/>
  <c r="Y24" i="23"/>
  <c r="N54" i="25"/>
  <c r="Q28" i="24"/>
  <c r="U37" i="25"/>
  <c r="W38" i="25"/>
  <c r="V75" i="25"/>
  <c r="E55" i="30"/>
  <c r="M21" i="18"/>
  <c r="Z63" i="25"/>
  <c r="Z62" i="25" s="1"/>
  <c r="U17" i="23"/>
  <c r="E24" i="23"/>
  <c r="Q60" i="25"/>
  <c r="Q54" i="25" s="1"/>
  <c r="G62" i="25"/>
  <c r="S46" i="25"/>
  <c r="E40" i="20"/>
  <c r="H32" i="20"/>
  <c r="I32" i="20" s="1"/>
  <c r="I94" i="30"/>
  <c r="I67" i="30"/>
  <c r="C27" i="20"/>
  <c r="C41" i="20" s="1"/>
  <c r="V44" i="23"/>
  <c r="V45" i="23" s="1"/>
  <c r="V31" i="24" s="1"/>
  <c r="V22" i="24"/>
  <c r="V27" i="24" s="1"/>
  <c r="Z33" i="23"/>
  <c r="T17" i="23"/>
  <c r="F33" i="23"/>
  <c r="T30" i="23"/>
  <c r="T13" i="24" s="1"/>
  <c r="W43" i="25"/>
  <c r="T45" i="25"/>
  <c r="D46" i="25"/>
  <c r="D52" i="25" s="1"/>
  <c r="AD38" i="23"/>
  <c r="Y14" i="24"/>
  <c r="Y17" i="24" s="1"/>
  <c r="L7" i="18"/>
  <c r="AB63" i="25"/>
  <c r="AB62" i="25" s="1"/>
  <c r="B8" i="18"/>
  <c r="L8" i="18" s="1"/>
  <c r="Y63" i="25"/>
  <c r="Y62" i="25" s="1"/>
  <c r="Y69" i="25" s="1"/>
  <c r="B30" i="18"/>
  <c r="D5" i="18"/>
  <c r="M9" i="18"/>
  <c r="M16" i="18"/>
  <c r="L63" i="25"/>
  <c r="L62" i="25" s="1"/>
  <c r="S33" i="23"/>
  <c r="H24" i="23"/>
  <c r="H60" i="25"/>
  <c r="H54" i="25" s="1"/>
  <c r="L33" i="23"/>
  <c r="L14" i="24" s="1"/>
  <c r="L17" i="24" s="1"/>
  <c r="K63" i="25"/>
  <c r="K62" i="25" s="1"/>
  <c r="N11" i="24"/>
  <c r="X22" i="25"/>
  <c r="X33" i="25" s="1"/>
  <c r="X76" i="25" s="1"/>
  <c r="U39" i="25"/>
  <c r="T40" i="25"/>
  <c r="P46" i="25"/>
  <c r="P36" i="25" s="1"/>
  <c r="T61" i="25"/>
  <c r="T68" i="25"/>
  <c r="V16" i="25"/>
  <c r="F22" i="25"/>
  <c r="F33" i="25" s="1"/>
  <c r="F76" i="25" s="1"/>
  <c r="AG28" i="24"/>
  <c r="H63" i="25"/>
  <c r="Q24" i="23"/>
  <c r="E11" i="24"/>
  <c r="AB44" i="23"/>
  <c r="R22" i="24"/>
  <c r="R27" i="24" s="1"/>
  <c r="R28" i="24" s="1"/>
  <c r="AB60" i="25"/>
  <c r="AB54" i="25" s="1"/>
  <c r="Y44" i="23"/>
  <c r="M17" i="18"/>
  <c r="J11" i="24"/>
  <c r="P11" i="24"/>
  <c r="R22" i="25"/>
  <c r="R33" i="25" s="1"/>
  <c r="R76" i="25" s="1"/>
  <c r="W32" i="25"/>
  <c r="AE46" i="25"/>
  <c r="AE36" i="25" s="1"/>
  <c r="AE52" i="25" s="1"/>
  <c r="T64" i="25"/>
  <c r="W65" i="25"/>
  <c r="T75" i="25"/>
  <c r="C22" i="25"/>
  <c r="C33" i="25" s="1"/>
  <c r="C76" i="25" s="1"/>
  <c r="Y20" i="24"/>
  <c r="R44" i="23"/>
  <c r="L54" i="25"/>
  <c r="C17" i="24"/>
  <c r="M23" i="18"/>
  <c r="W31" i="25"/>
  <c r="O24" i="23"/>
  <c r="L39" i="18"/>
  <c r="I33" i="23"/>
  <c r="I14" i="24" s="1"/>
  <c r="I17" i="24" s="1"/>
  <c r="N62" i="25"/>
  <c r="N33" i="23"/>
  <c r="N14" i="24" s="1"/>
  <c r="N17" i="24" s="1"/>
  <c r="H22" i="24"/>
  <c r="H27" i="24" s="1"/>
  <c r="H28" i="24" s="1"/>
  <c r="S24" i="23"/>
  <c r="U42" i="25"/>
  <c r="T44" i="25"/>
  <c r="W44" i="25"/>
  <c r="V45" i="25"/>
  <c r="H46" i="25"/>
  <c r="H52" i="25" s="1"/>
  <c r="T49" i="25"/>
  <c r="T50" i="25"/>
  <c r="U61" i="25"/>
  <c r="R38" i="23"/>
  <c r="V9" i="25"/>
  <c r="X33" i="23"/>
  <c r="X38" i="23" s="1"/>
  <c r="X46" i="23" s="1"/>
  <c r="W67" i="25"/>
  <c r="AA54" i="25"/>
  <c r="E27" i="24"/>
  <c r="E28" i="24" s="1"/>
  <c r="M38" i="18"/>
  <c r="M18" i="18"/>
  <c r="L38" i="18"/>
  <c r="C38" i="23"/>
  <c r="V7" i="24"/>
  <c r="V11" i="24" s="1"/>
  <c r="C24" i="23"/>
  <c r="C60" i="25"/>
  <c r="C54" i="25" s="1"/>
  <c r="R11" i="24"/>
  <c r="S11" i="24"/>
  <c r="Y22" i="25"/>
  <c r="Y33" i="25" s="1"/>
  <c r="Y76" i="25" s="1"/>
  <c r="M22" i="25"/>
  <c r="M33" i="25" s="1"/>
  <c r="U40" i="25"/>
  <c r="W40" i="25"/>
  <c r="T41" i="25"/>
  <c r="I46" i="25"/>
  <c r="I52" i="25" s="1"/>
  <c r="U51" i="25"/>
  <c r="O22" i="25"/>
  <c r="O33" i="25" s="1"/>
  <c r="O76" i="25" s="1"/>
  <c r="V21" i="25"/>
  <c r="L13" i="18"/>
  <c r="V17" i="23"/>
  <c r="AB24" i="23"/>
  <c r="AG60" i="25"/>
  <c r="AG54" i="25" s="1"/>
  <c r="X11" i="24"/>
  <c r="D11" i="24"/>
  <c r="Z11" i="24"/>
  <c r="C11" i="24"/>
  <c r="U15" i="24"/>
  <c r="S22" i="25"/>
  <c r="S33" i="25" s="1"/>
  <c r="AF22" i="25"/>
  <c r="AF33" i="25" s="1"/>
  <c r="AF76" i="25" s="1"/>
  <c r="P22" i="25"/>
  <c r="P33" i="25" s="1"/>
  <c r="P76" i="25" s="1"/>
  <c r="V31" i="25"/>
  <c r="T39" i="25"/>
  <c r="T42" i="25"/>
  <c r="G46" i="25"/>
  <c r="G52" i="25" s="1"/>
  <c r="J46" i="25"/>
  <c r="J52" i="25" s="1"/>
  <c r="V48" i="25"/>
  <c r="AG46" i="25"/>
  <c r="AG36" i="25" s="1"/>
  <c r="AG52" i="25" s="1"/>
  <c r="W57" i="25"/>
  <c r="T58" i="25"/>
  <c r="W59" i="25"/>
  <c r="W61" i="25"/>
  <c r="V65" i="25"/>
  <c r="E62" i="25"/>
  <c r="U68" i="25"/>
  <c r="T7" i="24"/>
  <c r="T11" i="24" s="1"/>
  <c r="U30" i="23"/>
  <c r="U13" i="24" s="1"/>
  <c r="T15" i="24"/>
  <c r="T9" i="25"/>
  <c r="AD46" i="25"/>
  <c r="AD36" i="25" s="1"/>
  <c r="AD52" i="25" s="1"/>
  <c r="I54" i="25"/>
  <c r="T59" i="25"/>
  <c r="V59" i="25"/>
  <c r="V61" i="25"/>
  <c r="U64" i="25"/>
  <c r="U65" i="25"/>
  <c r="U66" i="25"/>
  <c r="T22" i="23"/>
  <c r="T23" i="23" s="1"/>
  <c r="T30" i="24" s="1"/>
  <c r="Z24" i="23"/>
  <c r="H14" i="24"/>
  <c r="H17" i="24" s="1"/>
  <c r="P22" i="24"/>
  <c r="P27" i="24" s="1"/>
  <c r="H11" i="24"/>
  <c r="Y11" i="24"/>
  <c r="Y36" i="25"/>
  <c r="Y52" i="25" s="1"/>
  <c r="Q36" i="25"/>
  <c r="Q52" i="25" s="1"/>
  <c r="V43" i="25"/>
  <c r="L46" i="25"/>
  <c r="L52" i="25" s="1"/>
  <c r="W47" i="25"/>
  <c r="AB46" i="25"/>
  <c r="Z46" i="25"/>
  <c r="Z36" i="25" s="1"/>
  <c r="Z52" i="25" s="1"/>
  <c r="W56" i="25"/>
  <c r="Z54" i="25"/>
  <c r="AD54" i="25"/>
  <c r="T66" i="25"/>
  <c r="V60" i="25"/>
  <c r="N24" i="23"/>
  <c r="F11" i="24"/>
  <c r="Q11" i="24"/>
  <c r="M11" i="24"/>
  <c r="V22" i="23"/>
  <c r="V20" i="24" s="1"/>
  <c r="W16" i="25"/>
  <c r="Z22" i="25"/>
  <c r="Z33" i="25" s="1"/>
  <c r="Z76" i="25" s="1"/>
  <c r="AC22" i="25"/>
  <c r="AC33" i="25" s="1"/>
  <c r="AC76" i="25" s="1"/>
  <c r="K22" i="25"/>
  <c r="K33" i="25" s="1"/>
  <c r="K76" i="25" s="1"/>
  <c r="T38" i="25"/>
  <c r="U38" i="25"/>
  <c r="AD62" i="25"/>
  <c r="C36" i="18"/>
  <c r="B36" i="18"/>
  <c r="D36" i="18"/>
  <c r="L16" i="18"/>
  <c r="L18" i="18"/>
  <c r="L15" i="18"/>
  <c r="L24" i="18"/>
  <c r="L9" i="18"/>
  <c r="M64" i="30"/>
  <c r="I30" i="30"/>
  <c r="E36" i="30"/>
  <c r="E27" i="30"/>
  <c r="M27" i="30"/>
  <c r="B40" i="18"/>
  <c r="C22" i="24"/>
  <c r="C27" i="24" s="1"/>
  <c r="C28" i="24" s="1"/>
  <c r="C44" i="23"/>
  <c r="T47" i="25"/>
  <c r="T14" i="24"/>
  <c r="E54" i="25"/>
  <c r="T57" i="25"/>
  <c r="V14" i="25"/>
  <c r="U39" i="23"/>
  <c r="D47" i="18"/>
  <c r="D55" i="18" s="1"/>
  <c r="I30" i="18"/>
  <c r="AE44" i="23"/>
  <c r="AE46" i="23" s="1"/>
  <c r="AE22" i="24"/>
  <c r="AE27" i="24" s="1"/>
  <c r="AE28" i="24" s="1"/>
  <c r="AE63" i="25"/>
  <c r="AE62" i="25" s="1"/>
  <c r="S63" i="25"/>
  <c r="S62" i="25" s="1"/>
  <c r="S22" i="24"/>
  <c r="S27" i="24" s="1"/>
  <c r="S28" i="24" s="1"/>
  <c r="S44" i="23"/>
  <c r="B32" i="18"/>
  <c r="L32" i="18" s="1"/>
  <c r="X24" i="23"/>
  <c r="X20" i="24"/>
  <c r="T39" i="23"/>
  <c r="T24" i="24"/>
  <c r="U9" i="25"/>
  <c r="H14" i="25"/>
  <c r="M54" i="25"/>
  <c r="V57" i="25"/>
  <c r="U67" i="25"/>
  <c r="C40" i="18"/>
  <c r="H32" i="25"/>
  <c r="U31" i="25"/>
  <c r="AC36" i="25"/>
  <c r="AC52" i="25" s="1"/>
  <c r="U43" i="25"/>
  <c r="AA24" i="23"/>
  <c r="AA20" i="24"/>
  <c r="C46" i="25"/>
  <c r="C36" i="25" s="1"/>
  <c r="V32" i="25"/>
  <c r="O17" i="24"/>
  <c r="W58" i="25"/>
  <c r="K11" i="24"/>
  <c r="I11" i="24"/>
  <c r="U56" i="25"/>
  <c r="C5" i="18"/>
  <c r="K55" i="30"/>
  <c r="I58" i="30"/>
  <c r="I46" i="30"/>
  <c r="V38" i="23"/>
  <c r="W14" i="25"/>
  <c r="AB14" i="24"/>
  <c r="AB17" i="24" s="1"/>
  <c r="AB38" i="23"/>
  <c r="K60" i="25"/>
  <c r="K54" i="25" s="1"/>
  <c r="K33" i="23"/>
  <c r="E22" i="25"/>
  <c r="E33" i="25" s="1"/>
  <c r="V37" i="25"/>
  <c r="V39" i="25"/>
  <c r="V51" i="25"/>
  <c r="O54" i="25"/>
  <c r="V55" i="25"/>
  <c r="T55" i="25"/>
  <c r="L34" i="18"/>
  <c r="P24" i="23"/>
  <c r="P20" i="24"/>
  <c r="AF54" i="25"/>
  <c r="C63" i="25"/>
  <c r="C62" i="25" s="1"/>
  <c r="B10" i="18"/>
  <c r="L10" i="18" s="1"/>
  <c r="L82" i="30"/>
  <c r="M82" i="30" s="1"/>
  <c r="I82" i="30"/>
  <c r="I85" i="30" s="1"/>
  <c r="W20" i="24"/>
  <c r="U22" i="23"/>
  <c r="U23" i="23" s="1"/>
  <c r="U30" i="24" s="1"/>
  <c r="AA62" i="25"/>
  <c r="D14" i="25"/>
  <c r="N46" i="25"/>
  <c r="W33" i="23"/>
  <c r="G11" i="24"/>
  <c r="AD11" i="24"/>
  <c r="T43" i="25"/>
  <c r="T48" i="25"/>
  <c r="X54" i="25"/>
  <c r="W74" i="25"/>
  <c r="P75" i="25"/>
  <c r="W75" i="25" s="1"/>
  <c r="L35" i="18"/>
  <c r="W17" i="23"/>
  <c r="Q14" i="24"/>
  <c r="Q17" i="24" s="1"/>
  <c r="Q38" i="23"/>
  <c r="J22" i="25"/>
  <c r="J33" i="25" s="1"/>
  <c r="F46" i="25"/>
  <c r="F52" i="25" s="1"/>
  <c r="S54" i="25"/>
  <c r="M15" i="18"/>
  <c r="C30" i="18"/>
  <c r="L4" i="18"/>
  <c r="C12" i="18"/>
  <c r="M13" i="18"/>
  <c r="I38" i="23"/>
  <c r="W30" i="23"/>
  <c r="W13" i="24" s="1"/>
  <c r="U33" i="23"/>
  <c r="W23" i="24"/>
  <c r="W39" i="23"/>
  <c r="W7" i="24"/>
  <c r="W11" i="24" s="1"/>
  <c r="D44" i="23"/>
  <c r="D63" i="25"/>
  <c r="Q21" i="25"/>
  <c r="AF46" i="25"/>
  <c r="P60" i="25"/>
  <c r="P33" i="23"/>
  <c r="M19" i="18"/>
  <c r="L14" i="18"/>
  <c r="L25" i="18"/>
  <c r="C22" i="18"/>
  <c r="F24" i="23"/>
  <c r="T37" i="25"/>
  <c r="V38" i="25"/>
  <c r="U58" i="25"/>
  <c r="M35" i="18"/>
  <c r="N20" i="24"/>
  <c r="N28" i="24" s="1"/>
  <c r="G60" i="25"/>
  <c r="G54" i="25" s="1"/>
  <c r="G33" i="23"/>
  <c r="V15" i="24"/>
  <c r="I44" i="23"/>
  <c r="I22" i="24"/>
  <c r="I27" i="24" s="1"/>
  <c r="I28" i="24" s="1"/>
  <c r="AD44" i="23"/>
  <c r="AG11" i="24"/>
  <c r="T31" i="25"/>
  <c r="D32" i="25"/>
  <c r="V41" i="25"/>
  <c r="U47" i="25"/>
  <c r="AC54" i="25"/>
  <c r="W64" i="25"/>
  <c r="M26" i="18"/>
  <c r="J44" i="23"/>
  <c r="J22" i="24"/>
  <c r="J27" i="24" s="1"/>
  <c r="J28" i="24" s="1"/>
  <c r="AC22" i="24"/>
  <c r="AC27" i="24" s="1"/>
  <c r="AC28" i="24" s="1"/>
  <c r="AC63" i="25"/>
  <c r="AC62" i="25" s="1"/>
  <c r="L11" i="24"/>
  <c r="AC11" i="24"/>
  <c r="AE22" i="25"/>
  <c r="AE33" i="25" s="1"/>
  <c r="T16" i="25"/>
  <c r="R46" i="25"/>
  <c r="V50" i="25"/>
  <c r="W51" i="25"/>
  <c r="T67" i="25"/>
  <c r="L55" i="30"/>
  <c r="O63" i="25"/>
  <c r="O62" i="25" s="1"/>
  <c r="O44" i="23"/>
  <c r="O46" i="23" s="1"/>
  <c r="AA22" i="25"/>
  <c r="AA33" i="25" s="1"/>
  <c r="V44" i="25"/>
  <c r="X46" i="25"/>
  <c r="X36" i="25" s="1"/>
  <c r="V64" i="25"/>
  <c r="V68" i="25"/>
  <c r="D27" i="20"/>
  <c r="D41" i="20" s="1"/>
  <c r="AG17" i="24"/>
  <c r="AF11" i="24"/>
  <c r="O11" i="24"/>
  <c r="G22" i="24"/>
  <c r="G27" i="24" s="1"/>
  <c r="G28" i="24" s="1"/>
  <c r="G44" i="23"/>
  <c r="W42" i="25"/>
  <c r="U45" i="25"/>
  <c r="W49" i="25"/>
  <c r="D60" i="25"/>
  <c r="T60" i="25" s="1"/>
  <c r="D33" i="23"/>
  <c r="W66" i="25"/>
  <c r="E73" i="30"/>
  <c r="L36" i="30"/>
  <c r="M36" i="30" s="1"/>
  <c r="E82" i="30"/>
  <c r="E46" i="30"/>
  <c r="E91" i="30"/>
  <c r="E64" i="30"/>
  <c r="L18" i="30"/>
  <c r="M18" i="30" s="1"/>
  <c r="I21" i="30"/>
  <c r="H37" i="20"/>
  <c r="H40" i="20"/>
  <c r="M39" i="18"/>
  <c r="D40" i="18"/>
  <c r="M10" i="18"/>
  <c r="M8" i="18"/>
  <c r="D6" i="18"/>
  <c r="C6" i="18"/>
  <c r="I39" i="18" l="1"/>
  <c r="H35" i="18"/>
  <c r="H34" i="18"/>
  <c r="M32" i="18"/>
  <c r="M31" i="18"/>
  <c r="B6" i="18"/>
  <c r="B11" i="18" s="1"/>
  <c r="B56" i="18"/>
  <c r="H32" i="18"/>
  <c r="D41" i="18"/>
  <c r="AA28" i="24"/>
  <c r="AA29" i="24" s="1"/>
  <c r="AA32" i="24" s="1"/>
  <c r="AA34" i="24" s="1"/>
  <c r="H38" i="18"/>
  <c r="I36" i="18"/>
  <c r="H31" i="18"/>
  <c r="E14" i="24"/>
  <c r="E17" i="24" s="1"/>
  <c r="I34" i="18"/>
  <c r="AG46" i="23"/>
  <c r="C41" i="18"/>
  <c r="C53" i="18" s="1"/>
  <c r="B41" i="18"/>
  <c r="B54" i="18" s="1"/>
  <c r="I32" i="18"/>
  <c r="AB18" i="24"/>
  <c r="D60" i="18"/>
  <c r="R69" i="25"/>
  <c r="M69" i="25"/>
  <c r="Y46" i="23"/>
  <c r="I35" i="18"/>
  <c r="I38" i="18"/>
  <c r="V28" i="24"/>
  <c r="J18" i="24"/>
  <c r="T38" i="23"/>
  <c r="N69" i="25"/>
  <c r="L38" i="23"/>
  <c r="L46" i="23" s="1"/>
  <c r="P28" i="24"/>
  <c r="M38" i="23"/>
  <c r="M46" i="23" s="1"/>
  <c r="R18" i="24"/>
  <c r="AA18" i="24"/>
  <c r="AD18" i="24"/>
  <c r="I69" i="25"/>
  <c r="I70" i="25" s="1"/>
  <c r="I77" i="25" s="1"/>
  <c r="I79" i="25" s="1"/>
  <c r="V22" i="25"/>
  <c r="AA46" i="23"/>
  <c r="G38" i="18"/>
  <c r="G34" i="18"/>
  <c r="L22" i="18"/>
  <c r="E18" i="24"/>
  <c r="E29" i="24" s="1"/>
  <c r="E32" i="24" s="1"/>
  <c r="E34" i="24" s="1"/>
  <c r="J38" i="23"/>
  <c r="G69" i="25"/>
  <c r="N18" i="24"/>
  <c r="Q69" i="25"/>
  <c r="X69" i="25"/>
  <c r="L33" i="25"/>
  <c r="L76" i="25" s="1"/>
  <c r="AA36" i="25"/>
  <c r="AA52" i="25" s="1"/>
  <c r="Q46" i="23"/>
  <c r="AG69" i="25"/>
  <c r="AG70" i="25" s="1"/>
  <c r="F69" i="25"/>
  <c r="Y28" i="24"/>
  <c r="C33" i="18"/>
  <c r="W60" i="25"/>
  <c r="B60" i="18"/>
  <c r="AF18" i="24"/>
  <c r="AF29" i="24" s="1"/>
  <c r="AF32" i="24" s="1"/>
  <c r="AF34" i="24" s="1"/>
  <c r="AA69" i="25"/>
  <c r="W24" i="23"/>
  <c r="B57" i="18"/>
  <c r="B59" i="18"/>
  <c r="J69" i="25"/>
  <c r="J70" i="25" s="1"/>
  <c r="B61" i="18"/>
  <c r="AF38" i="23"/>
  <c r="AF46" i="23" s="1"/>
  <c r="C46" i="23"/>
  <c r="E41" i="20"/>
  <c r="D53" i="20" s="1"/>
  <c r="AD46" i="23"/>
  <c r="AF69" i="25"/>
  <c r="X28" i="24"/>
  <c r="AE69" i="25"/>
  <c r="AE70" i="25" s="1"/>
  <c r="AE77" i="25" s="1"/>
  <c r="R29" i="24"/>
  <c r="R32" i="24" s="1"/>
  <c r="R34" i="24" s="1"/>
  <c r="B42" i="18"/>
  <c r="AC18" i="24"/>
  <c r="AB46" i="23"/>
  <c r="AE18" i="24"/>
  <c r="AE29" i="24" s="1"/>
  <c r="AE32" i="24" s="1"/>
  <c r="AE34" i="24" s="1"/>
  <c r="W62" i="25"/>
  <c r="B58" i="18"/>
  <c r="AB29" i="24"/>
  <c r="AB32" i="24" s="1"/>
  <c r="AB34" i="24" s="1"/>
  <c r="L36" i="18"/>
  <c r="R46" i="23"/>
  <c r="H41" i="20"/>
  <c r="H18" i="24"/>
  <c r="H29" i="24" s="1"/>
  <c r="H32" i="24" s="1"/>
  <c r="H34" i="24" s="1"/>
  <c r="L31" i="18"/>
  <c r="V17" i="24"/>
  <c r="V18" i="24" s="1"/>
  <c r="V29" i="24" s="1"/>
  <c r="V23" i="23"/>
  <c r="V30" i="24" s="1"/>
  <c r="S36" i="25"/>
  <c r="S52" i="25" s="1"/>
  <c r="G31" i="18"/>
  <c r="T17" i="24"/>
  <c r="W63" i="25"/>
  <c r="G35" i="18"/>
  <c r="AC29" i="24"/>
  <c r="AC32" i="24" s="1"/>
  <c r="AC34" i="24" s="1"/>
  <c r="S69" i="25"/>
  <c r="AD29" i="24"/>
  <c r="AD32" i="24" s="1"/>
  <c r="AD34" i="24" s="1"/>
  <c r="N38" i="23"/>
  <c r="N46" i="23" s="1"/>
  <c r="U63" i="25"/>
  <c r="E27" i="20"/>
  <c r="I27" i="20" s="1"/>
  <c r="C69" i="25"/>
  <c r="Y70" i="25"/>
  <c r="Y77" i="25" s="1"/>
  <c r="Y79" i="25" s="1"/>
  <c r="F70" i="25"/>
  <c r="F77" i="25" s="1"/>
  <c r="F79" i="25" s="1"/>
  <c r="M22" i="18"/>
  <c r="C18" i="24"/>
  <c r="C29" i="24" s="1"/>
  <c r="C32" i="24" s="1"/>
  <c r="C34" i="24" s="1"/>
  <c r="AB69" i="25"/>
  <c r="M18" i="24"/>
  <c r="M29" i="24" s="1"/>
  <c r="M32" i="24" s="1"/>
  <c r="M34" i="24" s="1"/>
  <c r="Q18" i="24"/>
  <c r="Q29" i="24" s="1"/>
  <c r="Q32" i="24" s="1"/>
  <c r="Q34" i="24" s="1"/>
  <c r="N29" i="24"/>
  <c r="N32" i="24" s="1"/>
  <c r="N34" i="24" s="1"/>
  <c r="H62" i="25"/>
  <c r="U62" i="25" s="1"/>
  <c r="D42" i="18"/>
  <c r="D59" i="18"/>
  <c r="D56" i="18"/>
  <c r="U60" i="25"/>
  <c r="V46" i="23"/>
  <c r="G30" i="18"/>
  <c r="B47" i="18"/>
  <c r="B55" i="18" s="1"/>
  <c r="D57" i="18"/>
  <c r="T24" i="23"/>
  <c r="X14" i="24"/>
  <c r="X17" i="24" s="1"/>
  <c r="X18" i="24" s="1"/>
  <c r="U46" i="25"/>
  <c r="AB36" i="25"/>
  <c r="AB52" i="25" s="1"/>
  <c r="D33" i="18"/>
  <c r="F14" i="24"/>
  <c r="F17" i="24" s="1"/>
  <c r="F18" i="24" s="1"/>
  <c r="F29" i="24" s="1"/>
  <c r="F32" i="24" s="1"/>
  <c r="F34" i="24" s="1"/>
  <c r="F38" i="23"/>
  <c r="F46" i="23" s="1"/>
  <c r="V62" i="25"/>
  <c r="W46" i="25"/>
  <c r="J29" i="24"/>
  <c r="J32" i="24" s="1"/>
  <c r="J34" i="24" s="1"/>
  <c r="K69" i="25"/>
  <c r="K70" i="25" s="1"/>
  <c r="K71" i="25" s="1"/>
  <c r="D58" i="18"/>
  <c r="T20" i="24"/>
  <c r="E69" i="25"/>
  <c r="E70" i="25" s="1"/>
  <c r="E77" i="25" s="1"/>
  <c r="Z38" i="23"/>
  <c r="Z46" i="23" s="1"/>
  <c r="Z14" i="24"/>
  <c r="Z17" i="24" s="1"/>
  <c r="Z18" i="24" s="1"/>
  <c r="Z29" i="24" s="1"/>
  <c r="Z32" i="24" s="1"/>
  <c r="Z34" i="24" s="1"/>
  <c r="J46" i="23"/>
  <c r="Z69" i="25"/>
  <c r="Z70" i="25" s="1"/>
  <c r="Z71" i="25" s="1"/>
  <c r="Q70" i="25"/>
  <c r="Q77" i="25" s="1"/>
  <c r="L69" i="25"/>
  <c r="L70" i="25" s="1"/>
  <c r="S14" i="24"/>
  <c r="S17" i="24" s="1"/>
  <c r="S18" i="24" s="1"/>
  <c r="S29" i="24" s="1"/>
  <c r="S32" i="24" s="1"/>
  <c r="S34" i="24" s="1"/>
  <c r="S38" i="23"/>
  <c r="S46" i="23" s="1"/>
  <c r="D61" i="18"/>
  <c r="AG18" i="24"/>
  <c r="AG29" i="24" s="1"/>
  <c r="AG32" i="24" s="1"/>
  <c r="AG34" i="24" s="1"/>
  <c r="T18" i="24"/>
  <c r="AD69" i="25"/>
  <c r="AD70" i="25" s="1"/>
  <c r="AD71" i="25" s="1"/>
  <c r="G70" i="25"/>
  <c r="G77" i="25" s="1"/>
  <c r="G79" i="25" s="1"/>
  <c r="D54" i="25"/>
  <c r="T54" i="25" s="1"/>
  <c r="P54" i="25"/>
  <c r="W54" i="25" s="1"/>
  <c r="Y18" i="24"/>
  <c r="G36" i="18"/>
  <c r="H36" i="18"/>
  <c r="M36" i="18"/>
  <c r="F12" i="30"/>
  <c r="AE76" i="25"/>
  <c r="AA76" i="25"/>
  <c r="J76" i="25"/>
  <c r="M55" i="30"/>
  <c r="L18" i="24"/>
  <c r="L29" i="24" s="1"/>
  <c r="L32" i="24" s="1"/>
  <c r="L34" i="24" s="1"/>
  <c r="T32" i="25"/>
  <c r="P38" i="23"/>
  <c r="P46" i="23" s="1"/>
  <c r="P14" i="24"/>
  <c r="P17" i="24" s="1"/>
  <c r="P18" i="24" s="1"/>
  <c r="W22" i="24"/>
  <c r="W27" i="24" s="1"/>
  <c r="W44" i="23"/>
  <c r="W45" i="23" s="1"/>
  <c r="W31" i="24" s="1"/>
  <c r="W14" i="24"/>
  <c r="W17" i="24" s="1"/>
  <c r="W18" i="24" s="1"/>
  <c r="W38" i="23"/>
  <c r="N52" i="25"/>
  <c r="V46" i="25"/>
  <c r="O69" i="25"/>
  <c r="O70" i="25" s="1"/>
  <c r="T22" i="24"/>
  <c r="T27" i="24" s="1"/>
  <c r="T44" i="23"/>
  <c r="T45" i="23" s="1"/>
  <c r="T31" i="24" s="1"/>
  <c r="R36" i="25"/>
  <c r="R52" i="25" s="1"/>
  <c r="R70" i="25" s="1"/>
  <c r="K38" i="23"/>
  <c r="K46" i="23" s="1"/>
  <c r="K14" i="24"/>
  <c r="K17" i="24" s="1"/>
  <c r="K18" i="24" s="1"/>
  <c r="K29" i="24" s="1"/>
  <c r="K32" i="24" s="1"/>
  <c r="K34" i="24" s="1"/>
  <c r="D106" i="30"/>
  <c r="L73" i="30"/>
  <c r="M73" i="30" s="1"/>
  <c r="I76" i="30"/>
  <c r="G38" i="23"/>
  <c r="G46" i="23" s="1"/>
  <c r="G14" i="24"/>
  <c r="G17" i="24" s="1"/>
  <c r="G18" i="24" s="1"/>
  <c r="G29" i="24" s="1"/>
  <c r="G32" i="24" s="1"/>
  <c r="G34" i="24" s="1"/>
  <c r="I18" i="24"/>
  <c r="I29" i="24" s="1"/>
  <c r="I32" i="24" s="1"/>
  <c r="I34" i="24" s="1"/>
  <c r="O18" i="24"/>
  <c r="O29" i="24" s="1"/>
  <c r="O32" i="24" s="1"/>
  <c r="O34" i="24" s="1"/>
  <c r="M12" i="18"/>
  <c r="L12" i="18"/>
  <c r="M70" i="25"/>
  <c r="M77" i="25" s="1"/>
  <c r="B33" i="18"/>
  <c r="C52" i="25"/>
  <c r="H40" i="18"/>
  <c r="L40" i="18"/>
  <c r="E76" i="25"/>
  <c r="U14" i="24"/>
  <c r="U17" i="24" s="1"/>
  <c r="U18" i="24" s="1"/>
  <c r="U38" i="23"/>
  <c r="AG76" i="25"/>
  <c r="P52" i="25"/>
  <c r="U44" i="23"/>
  <c r="U45" i="23" s="1"/>
  <c r="U31" i="24" s="1"/>
  <c r="U22" i="24"/>
  <c r="U27" i="24" s="1"/>
  <c r="I39" i="30"/>
  <c r="W21" i="25"/>
  <c r="Q22" i="25"/>
  <c r="G32" i="18"/>
  <c r="S76" i="25"/>
  <c r="V63" i="25"/>
  <c r="L6" i="18"/>
  <c r="X52" i="25"/>
  <c r="AC69" i="25"/>
  <c r="AC70" i="25" s="1"/>
  <c r="D62" i="25"/>
  <c r="T62" i="25" s="1"/>
  <c r="T63" i="25"/>
  <c r="I46" i="23"/>
  <c r="W28" i="24"/>
  <c r="U54" i="25"/>
  <c r="T46" i="25"/>
  <c r="U52" i="25"/>
  <c r="D14" i="24"/>
  <c r="D17" i="24" s="1"/>
  <c r="D18" i="24" s="1"/>
  <c r="D29" i="24" s="1"/>
  <c r="D32" i="24" s="1"/>
  <c r="D34" i="24" s="1"/>
  <c r="D38" i="23"/>
  <c r="D46" i="23" s="1"/>
  <c r="V33" i="25"/>
  <c r="AF36" i="25"/>
  <c r="AF52" i="25" s="1"/>
  <c r="C47" i="18"/>
  <c r="C55" i="18" s="1"/>
  <c r="L30" i="18"/>
  <c r="H30" i="18"/>
  <c r="U20" i="24"/>
  <c r="U24" i="23"/>
  <c r="M5" i="18"/>
  <c r="L5" i="18"/>
  <c r="D22" i="25"/>
  <c r="T22" i="25" s="1"/>
  <c r="T14" i="25"/>
  <c r="V54" i="25"/>
  <c r="T52" i="25"/>
  <c r="L46" i="30"/>
  <c r="M46" i="30" s="1"/>
  <c r="I49" i="30"/>
  <c r="M76" i="25"/>
  <c r="U32" i="25"/>
  <c r="H22" i="25"/>
  <c r="U22" i="25" s="1"/>
  <c r="U14" i="25"/>
  <c r="G40" i="18"/>
  <c r="I37" i="20"/>
  <c r="I40" i="20"/>
  <c r="D111" i="30"/>
  <c r="I40" i="18"/>
  <c r="M40" i="18"/>
  <c r="C42" i="18"/>
  <c r="C61" i="18"/>
  <c r="C57" i="18"/>
  <c r="C60" i="18"/>
  <c r="C59" i="18"/>
  <c r="C56" i="18"/>
  <c r="C58" i="18"/>
  <c r="C11" i="18"/>
  <c r="M6" i="18"/>
  <c r="D11" i="18"/>
  <c r="H41" i="18" l="1"/>
  <c r="C54" i="18"/>
  <c r="B53" i="18"/>
  <c r="G41" i="18"/>
  <c r="I41" i="18"/>
  <c r="D53" i="18"/>
  <c r="D54" i="18"/>
  <c r="P29" i="24"/>
  <c r="P32" i="24" s="1"/>
  <c r="P34" i="24" s="1"/>
  <c r="L41" i="18"/>
  <c r="K77" i="25"/>
  <c r="K79" i="25" s="1"/>
  <c r="X70" i="25"/>
  <c r="Y71" i="25"/>
  <c r="L71" i="25"/>
  <c r="M71" i="25"/>
  <c r="P69" i="25"/>
  <c r="AF70" i="25"/>
  <c r="M41" i="18"/>
  <c r="C37" i="18"/>
  <c r="H37" i="18" s="1"/>
  <c r="N70" i="25"/>
  <c r="N71" i="25" s="1"/>
  <c r="B62" i="18"/>
  <c r="B63" i="18"/>
  <c r="AG77" i="25"/>
  <c r="AG79" i="25" s="1"/>
  <c r="AG71" i="25"/>
  <c r="AD77" i="25"/>
  <c r="AD79" i="25" s="1"/>
  <c r="AA70" i="25"/>
  <c r="AA77" i="25" s="1"/>
  <c r="AB70" i="25"/>
  <c r="AB77" i="25" s="1"/>
  <c r="AB79" i="25" s="1"/>
  <c r="Y29" i="24"/>
  <c r="Y32" i="24" s="1"/>
  <c r="Y34" i="24" s="1"/>
  <c r="L77" i="25"/>
  <c r="L79" i="25" s="1"/>
  <c r="G42" i="18"/>
  <c r="H33" i="18"/>
  <c r="B43" i="18"/>
  <c r="G43" i="18" s="1"/>
  <c r="J77" i="25"/>
  <c r="J79" i="25" s="1"/>
  <c r="J71" i="25"/>
  <c r="M79" i="25"/>
  <c r="W69" i="25"/>
  <c r="W36" i="25"/>
  <c r="F71" i="25"/>
  <c r="V32" i="24"/>
  <c r="V34" i="24" s="1"/>
  <c r="X29" i="24"/>
  <c r="X32" i="24" s="1"/>
  <c r="X34" i="24" s="1"/>
  <c r="S70" i="25"/>
  <c r="S77" i="25" s="1"/>
  <c r="S79" i="25" s="1"/>
  <c r="D43" i="18"/>
  <c r="I41" i="20"/>
  <c r="S71" i="25"/>
  <c r="C70" i="25"/>
  <c r="C77" i="25" s="1"/>
  <c r="C79" i="25" s="1"/>
  <c r="C81" i="25" s="1"/>
  <c r="D80" i="25" s="1"/>
  <c r="V70" i="25"/>
  <c r="V24" i="23"/>
  <c r="I71" i="25"/>
  <c r="T28" i="24"/>
  <c r="T29" i="24" s="1"/>
  <c r="T32" i="24" s="1"/>
  <c r="T34" i="24" s="1"/>
  <c r="V52" i="25"/>
  <c r="G71" i="25"/>
  <c r="E71" i="25"/>
  <c r="E79" i="25"/>
  <c r="AB71" i="25"/>
  <c r="D37" i="18"/>
  <c r="Z77" i="25"/>
  <c r="Z79" i="25" s="1"/>
  <c r="H69" i="25"/>
  <c r="I33" i="18"/>
  <c r="M33" i="18"/>
  <c r="D62" i="18"/>
  <c r="D63" i="18"/>
  <c r="I42" i="18"/>
  <c r="U46" i="23"/>
  <c r="D110" i="30"/>
  <c r="D109" i="30" s="1"/>
  <c r="W29" i="24"/>
  <c r="W32" i="24" s="1"/>
  <c r="W34" i="24" s="1"/>
  <c r="D103" i="30"/>
  <c r="I9" i="30"/>
  <c r="I12" i="30" s="1"/>
  <c r="AF77" i="25"/>
  <c r="AF79" i="25" s="1"/>
  <c r="AF71" i="25"/>
  <c r="X77" i="25"/>
  <c r="X79" i="25" s="1"/>
  <c r="X71" i="25"/>
  <c r="N77" i="25"/>
  <c r="N79" i="25" s="1"/>
  <c r="D33" i="25"/>
  <c r="L11" i="18"/>
  <c r="T46" i="23"/>
  <c r="W46" i="23"/>
  <c r="U28" i="24"/>
  <c r="U29" i="24" s="1"/>
  <c r="U32" i="24" s="1"/>
  <c r="U34" i="24" s="1"/>
  <c r="AA79" i="25"/>
  <c r="W52" i="25"/>
  <c r="P70" i="25"/>
  <c r="H33" i="25"/>
  <c r="Q33" i="25"/>
  <c r="W22" i="25"/>
  <c r="AC77" i="25"/>
  <c r="AC79" i="25" s="1"/>
  <c r="AC71" i="25"/>
  <c r="K9" i="30"/>
  <c r="G33" i="18"/>
  <c r="L33" i="18"/>
  <c r="AE79" i="25"/>
  <c r="C71" i="25"/>
  <c r="V76" i="25"/>
  <c r="R77" i="25"/>
  <c r="R79" i="25" s="1"/>
  <c r="R71" i="25"/>
  <c r="AE71" i="25"/>
  <c r="B37" i="18"/>
  <c r="D69" i="25"/>
  <c r="O77" i="25"/>
  <c r="O79" i="25" s="1"/>
  <c r="O71" i="25"/>
  <c r="V69" i="25"/>
  <c r="C43" i="18"/>
  <c r="L42" i="18"/>
  <c r="C63" i="18"/>
  <c r="H42" i="18"/>
  <c r="C62" i="18"/>
  <c r="M42" i="18"/>
  <c r="I12" i="18"/>
  <c r="I21" i="18"/>
  <c r="I7" i="18"/>
  <c r="I5" i="18"/>
  <c r="I16" i="18"/>
  <c r="I26" i="18"/>
  <c r="I24" i="18"/>
  <c r="I14" i="18"/>
  <c r="I25" i="18"/>
  <c r="I22" i="18"/>
  <c r="I17" i="18"/>
  <c r="I11" i="18"/>
  <c r="I18" i="18"/>
  <c r="I23" i="18"/>
  <c r="I10" i="18"/>
  <c r="I9" i="18"/>
  <c r="I15" i="18"/>
  <c r="I13" i="18"/>
  <c r="I20" i="18"/>
  <c r="I19" i="18"/>
  <c r="I8" i="18"/>
  <c r="M11" i="18"/>
  <c r="H19" i="18"/>
  <c r="H18" i="18"/>
  <c r="H15" i="18"/>
  <c r="H7" i="18"/>
  <c r="H9" i="18"/>
  <c r="H14" i="18"/>
  <c r="H26" i="18"/>
  <c r="H5" i="18"/>
  <c r="H16" i="18"/>
  <c r="H10" i="18"/>
  <c r="H22" i="18"/>
  <c r="H11" i="18"/>
  <c r="H12" i="18"/>
  <c r="H25" i="18"/>
  <c r="H6" i="18"/>
  <c r="H17" i="18"/>
  <c r="H8" i="18"/>
  <c r="H23" i="18"/>
  <c r="H24" i="18"/>
  <c r="H21" i="18"/>
  <c r="H13" i="18"/>
  <c r="H20" i="18"/>
  <c r="I6" i="18"/>
  <c r="AA71" i="25" l="1"/>
  <c r="I43" i="18"/>
  <c r="V71" i="25"/>
  <c r="I37" i="18"/>
  <c r="M37" i="18"/>
  <c r="U69" i="25"/>
  <c r="H70" i="25"/>
  <c r="H71" i="25" s="1"/>
  <c r="U71" i="25" s="1"/>
  <c r="D9" i="30"/>
  <c r="E9" i="30" s="1"/>
  <c r="G37" i="18"/>
  <c r="L37" i="18"/>
  <c r="H76" i="25"/>
  <c r="U33" i="25"/>
  <c r="V79" i="25"/>
  <c r="Q71" i="25"/>
  <c r="Q76" i="25"/>
  <c r="W33" i="25"/>
  <c r="G9" i="18"/>
  <c r="G19" i="18"/>
  <c r="G8" i="18"/>
  <c r="G17" i="18"/>
  <c r="G15" i="18"/>
  <c r="G23" i="18"/>
  <c r="G21" i="18"/>
  <c r="G20" i="18"/>
  <c r="G16" i="18"/>
  <c r="G22" i="18"/>
  <c r="G14" i="18"/>
  <c r="G18" i="18"/>
  <c r="G25" i="18"/>
  <c r="G11" i="18"/>
  <c r="G24" i="18"/>
  <c r="G26" i="18"/>
  <c r="G5" i="18"/>
  <c r="G7" i="18"/>
  <c r="G10" i="18"/>
  <c r="G13" i="18"/>
  <c r="G12" i="18"/>
  <c r="T80" i="25"/>
  <c r="G6" i="18"/>
  <c r="V77" i="25"/>
  <c r="T69" i="25"/>
  <c r="D70" i="25"/>
  <c r="D71" i="25" s="1"/>
  <c r="T71" i="25" s="1"/>
  <c r="D76" i="25"/>
  <c r="T33" i="25"/>
  <c r="W70" i="25"/>
  <c r="P77" i="25"/>
  <c r="P71" i="25"/>
  <c r="H43" i="18"/>
  <c r="L43" i="18"/>
  <c r="M43" i="18"/>
  <c r="U70" i="25" l="1"/>
  <c r="H77" i="25"/>
  <c r="U77" i="25" s="1"/>
  <c r="W71" i="25"/>
  <c r="D102" i="30"/>
  <c r="D116" i="30" s="1"/>
  <c r="D105" i="30"/>
  <c r="D107" i="30" s="1"/>
  <c r="F116" i="30" s="1"/>
  <c r="L9" i="30"/>
  <c r="M9" i="30" s="1"/>
  <c r="M116" i="30" s="1"/>
  <c r="Q79" i="25"/>
  <c r="W76" i="25"/>
  <c r="W77" i="25"/>
  <c r="P79" i="25"/>
  <c r="U76" i="25"/>
  <c r="T76" i="25"/>
  <c r="D77" i="25"/>
  <c r="T77" i="25" s="1"/>
  <c r="T70" i="25"/>
  <c r="H79" i="25" l="1"/>
  <c r="U79" i="25" s="1"/>
  <c r="E116" i="30"/>
  <c r="K116" i="30" s="1"/>
  <c r="L116" i="30" s="1"/>
  <c r="D79" i="25"/>
  <c r="W79" i="25"/>
  <c r="I116" i="30" l="1"/>
  <c r="N116" i="30"/>
  <c r="T79" i="25"/>
  <c r="T81" i="25" s="1"/>
  <c r="D81" i="25"/>
  <c r="E80" i="25" s="1"/>
  <c r="E81" i="25" s="1"/>
  <c r="F80" i="25" s="1"/>
  <c r="F81" i="25" s="1"/>
  <c r="G80" i="25" s="1"/>
  <c r="G81" i="25" s="1"/>
  <c r="H80" i="25" s="1"/>
  <c r="H81" i="25" l="1"/>
  <c r="I80" i="25" s="1"/>
  <c r="I81" i="25" s="1"/>
  <c r="J80" i="25" s="1"/>
  <c r="J81" i="25" s="1"/>
  <c r="K80" i="25" s="1"/>
  <c r="K81" i="25" s="1"/>
  <c r="L80" i="25" s="1"/>
  <c r="U80" i="25"/>
  <c r="U81" i="25" s="1"/>
  <c r="V80" i="25" l="1"/>
  <c r="V81" i="25" s="1"/>
  <c r="L81" i="25"/>
  <c r="M80" i="25" s="1"/>
  <c r="M81" i="25" s="1"/>
  <c r="N80" i="25" s="1"/>
  <c r="N81" i="25" s="1"/>
  <c r="O80" i="25" s="1"/>
  <c r="O81" i="25" s="1"/>
  <c r="P80" i="25" s="1"/>
  <c r="P81" i="25" l="1"/>
  <c r="Q80" i="25" s="1"/>
  <c r="Q81" i="25" s="1"/>
  <c r="R80" i="25" s="1"/>
  <c r="R81" i="25" s="1"/>
  <c r="S80" i="25" s="1"/>
  <c r="S81" i="25" s="1"/>
  <c r="W80" i="25"/>
  <c r="W81" i="25" s="1"/>
  <c r="X80" i="25" s="1"/>
  <c r="X81" i="25" s="1"/>
  <c r="Y80" i="25" s="1"/>
  <c r="Y81" i="25" s="1"/>
  <c r="Z80" i="25" s="1"/>
  <c r="Z81" i="25" s="1"/>
  <c r="AA80" i="25" s="1"/>
  <c r="AA81" i="25" s="1"/>
  <c r="AB80" i="25" s="1"/>
  <c r="AB81" i="25" s="1"/>
  <c r="AC80" i="25" s="1"/>
  <c r="AC81" i="25" s="1"/>
  <c r="AD80" i="25" s="1"/>
  <c r="AD81" i="25" s="1"/>
  <c r="AE80" i="25" s="1"/>
  <c r="AE81" i="25" s="1"/>
  <c r="AF80" i="25" s="1"/>
  <c r="AF81" i="25" s="1"/>
  <c r="AG80" i="25" s="1"/>
  <c r="AG81" i="25" s="1"/>
</calcChain>
</file>

<file path=xl/comments1.xml><?xml version="1.0" encoding="utf-8"?>
<comments xmlns="http://schemas.openxmlformats.org/spreadsheetml/2006/main">
  <authors>
    <author>Author</author>
  </authors>
  <commentList>
    <comment ref="B28" authorId="0" shapeId="0">
      <text>
        <r>
          <rPr>
            <sz val="8"/>
            <color indexed="81"/>
            <rFont val="Tahoma"/>
            <family val="2"/>
          </rPr>
          <t>cheltuielile de consultanta, publicitate, audit sunt considerate aferente perioadei si se includ in valoarea activelor corporale pentru amortizare</t>
        </r>
      </text>
    </comment>
  </commentList>
</comments>
</file>

<file path=xl/sharedStrings.xml><?xml version="1.0" encoding="utf-8"?>
<sst xmlns="http://schemas.openxmlformats.org/spreadsheetml/2006/main" count="1565" uniqueCount="412">
  <si>
    <t>CONTUL DE PROFIT SI PIERDERI</t>
  </si>
  <si>
    <t>Alte venituri din exploatare</t>
  </si>
  <si>
    <t>Cash si echivalente de cash</t>
  </si>
  <si>
    <t>Stocuri</t>
  </si>
  <si>
    <t>Active curente</t>
  </si>
  <si>
    <t>Activ total</t>
  </si>
  <si>
    <t>Datorii curente</t>
  </si>
  <si>
    <t>Capital propriu</t>
  </si>
  <si>
    <t>BILANT - structura (% din total activ)</t>
  </si>
  <si>
    <t>BILANT - modificare relativa</t>
  </si>
  <si>
    <t>CONTUL DE PROFIT SI PIERDERI - modificare relativa</t>
  </si>
  <si>
    <t>Analiza financiara - istoric (bilant, cont de profit si pierdere)</t>
  </si>
  <si>
    <t>Analiza financiara - indicatori</t>
  </si>
  <si>
    <r>
      <rPr>
        <b/>
        <i/>
        <sz val="14"/>
        <rFont val="Wingdings"/>
        <charset val="2"/>
      </rPr>
      <t>þ</t>
    </r>
    <r>
      <rPr>
        <b/>
        <i/>
        <sz val="14"/>
        <rFont val="Times New Roman"/>
        <family val="1"/>
      </rPr>
      <t xml:space="preserve"> Pas 2: utilizarea datelor din situatiile financiare (bilant, cont de profit si pierdere) pentru realizarea analizei financiare</t>
    </r>
  </si>
  <si>
    <t>TOTAL</t>
  </si>
  <si>
    <t>Cheltuieli conexe organizării de şantier</t>
  </si>
  <si>
    <t xml:space="preserve"> BUGETUL CERERII DE FINANTARE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</si>
  <si>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</si>
  <si>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</si>
  <si>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</si>
  <si>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</si>
  <si>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</si>
  <si>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</si>
  <si>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Baza</t>
  </si>
  <si>
    <t>TVA eligibila</t>
  </si>
  <si>
    <t>5=3+4</t>
  </si>
  <si>
    <t>TVA ne-eligibilă</t>
  </si>
  <si>
    <t>9=5 + 8</t>
  </si>
  <si>
    <t>8 = 6+7</t>
  </si>
  <si>
    <t>1.2</t>
  </si>
  <si>
    <t>Amenajarea terenului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</si>
  <si>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</si>
  <si>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</si>
  <si>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</si>
  <si>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</si>
  <si>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</si>
  <si>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3.1</t>
  </si>
  <si>
    <t>3.2</t>
  </si>
  <si>
    <t>3.3</t>
  </si>
  <si>
    <t>Proiectare si inginerie</t>
  </si>
  <si>
    <t>3.4</t>
  </si>
  <si>
    <t> TOTAL CAPITOL 3</t>
  </si>
  <si>
    <t>4.1</t>
  </si>
  <si>
    <t>TOTAL CAPITOL 4</t>
  </si>
  <si>
    <t>5</t>
  </si>
  <si>
    <t>6</t>
  </si>
  <si>
    <t>7</t>
  </si>
  <si>
    <t>III</t>
  </si>
  <si>
    <t>TOTAL GENERAL</t>
  </si>
  <si>
    <t>NR. CRT.</t>
  </si>
  <si>
    <t>SURSE DE FINANŢARE</t>
  </si>
  <si>
    <t>I</t>
  </si>
  <si>
    <t>Valoarea totală a cererii de finantare, din care :</t>
  </si>
  <si>
    <t>a.</t>
  </si>
  <si>
    <t>Valoarea totala neeligibilă, inclusiv TVA aferent</t>
  </si>
  <si>
    <t>b.</t>
  </si>
  <si>
    <t xml:space="preserve">Valoarea totala eligibilă </t>
  </si>
  <si>
    <t>II</t>
  </si>
  <si>
    <t>Contribuţia proprie, din care :</t>
  </si>
  <si>
    <t xml:space="preserve">Contribuţia solicitantului la cheltuieli eligibile </t>
  </si>
  <si>
    <t>ASISTENŢĂ FINANCIARĂ NERAMBURSABILĂ SOLICITATĂ</t>
  </si>
  <si>
    <t>(RON)</t>
  </si>
  <si>
    <t>an 1</t>
  </si>
  <si>
    <t>an 2</t>
  </si>
  <si>
    <t>an 3</t>
  </si>
  <si>
    <t>an 4</t>
  </si>
  <si>
    <t>Venituri din vanzari produse</t>
  </si>
  <si>
    <t>Venituri din prestari servicii</t>
  </si>
  <si>
    <t>Venituri din vanzari marfuri</t>
  </si>
  <si>
    <t>Venituri din subventii de exploatare aferente cifrei de afaceri nete</t>
  </si>
  <si>
    <t xml:space="preserve">Venituri din subventii pentru investitii </t>
  </si>
  <si>
    <t>Venituri din alte activitati</t>
  </si>
  <si>
    <t>Variatia stocurilor (+ pentru C; - pentru D)</t>
  </si>
  <si>
    <t>Venituri din productia realizata pentru scopuri proprii si capitalizata</t>
  </si>
  <si>
    <t>Total cheltuieli materiale</t>
  </si>
  <si>
    <t>Cheltuieli cu materiile prime si cu materialele consumabile</t>
  </si>
  <si>
    <t xml:space="preserve">Cheltuieli privind marfurile </t>
  </si>
  <si>
    <t>Implementare</t>
  </si>
  <si>
    <t xml:space="preserve">TOTAL VENITURI OPERAŢIONALE </t>
  </si>
  <si>
    <t>TOTAL CHELTUIELI OPERAŢIONALE</t>
  </si>
  <si>
    <t>VENITURI FINANCIARE</t>
  </si>
  <si>
    <t>CHELTUIELI FINANCIARE</t>
  </si>
  <si>
    <t>VENITURI EXTRAORDINARE</t>
  </si>
  <si>
    <t>CHELTUIELI  EXTRAORDINARE</t>
  </si>
  <si>
    <t>Active necurente</t>
  </si>
  <si>
    <t>Creanţe curente – sume ce urmează a fi încasate într-o perioadă mai mică de un an-</t>
  </si>
  <si>
    <t xml:space="preserve">Cheltuieli în avans </t>
  </si>
  <si>
    <t>Datorii comerciale,  avansuri şi alte decontări</t>
  </si>
  <si>
    <t>Datorii către bugete</t>
  </si>
  <si>
    <t>Datorii din operaţiuni cu Fonduri externe nerambursabile şi fonduri de la buget, alte datorii către alte organisme internaţionale, din care:</t>
  </si>
  <si>
    <t xml:space="preserve">Împrumuturi pe termen scurt - sume ce urmează a fi  plătite într-o perioadă de până la  un an  </t>
  </si>
  <si>
    <t xml:space="preserve">Împrumuturi pe termen lung – sume ce urmează a fi  plătite în cursul exerciţiului curent  </t>
  </si>
  <si>
    <t xml:space="preserve">Salariile angajaţilor </t>
  </si>
  <si>
    <t>Alte drepturi cuvenite  altor categorii de persoane (pensii, indemnizaţii de şomaj, burse), din care:</t>
  </si>
  <si>
    <t xml:space="preserve">Venituri în avans </t>
  </si>
  <si>
    <t xml:space="preserve">Provizioane   </t>
  </si>
  <si>
    <t>Datorii necurente</t>
  </si>
  <si>
    <t>Sume necurente- sume ce urmează a fi  plătite după o perioadă mai mare de un an ,  din care:</t>
  </si>
  <si>
    <t xml:space="preserve">Împrumuturi pe termen lung     </t>
  </si>
  <si>
    <t xml:space="preserve">Provizioane  </t>
  </si>
  <si>
    <t>CONTUL DE PROFIT SI PIERDERI -% in venituri operationale</t>
  </si>
  <si>
    <t>CONTUL DE PROFIT SI PIERDERE - STRUCTURA 
(% IN V/CH)</t>
  </si>
  <si>
    <t>PONDERE VENITURI IN TOTAL VENITURI</t>
  </si>
  <si>
    <t xml:space="preserve">Venituri din impozite, taxe, contribuţii de asigurări şi alte venituri ale bugetelor </t>
  </si>
  <si>
    <t xml:space="preserve">Venituri din activităţi economice                                              </t>
  </si>
  <si>
    <t xml:space="preserve">Finantări, subvenţii, transferuri, alocaţii bugetare cu destinaţie specială </t>
  </si>
  <si>
    <t xml:space="preserve">Alte venituri operaţionale </t>
  </si>
  <si>
    <t>PONDERE CHELTUIELI IN TOTAL CHELTUIELI</t>
  </si>
  <si>
    <t xml:space="preserve">Salariile şi contribuţiile sociale aferente angajaţilor </t>
  </si>
  <si>
    <t xml:space="preserve">Subventii şi transferuri </t>
  </si>
  <si>
    <t>Stocuri, consumabile, lucrări şi servicii executate de terţi</t>
  </si>
  <si>
    <t xml:space="preserve">Cheltuieli de capital, amortizări şi provizioane </t>
  </si>
  <si>
    <t>Alte cheltuieli operaţionale</t>
  </si>
  <si>
    <t>3</t>
  </si>
  <si>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Times New Roman"/>
        <family val="1"/>
      </rPr>
      <t>SURSE DE FINANŢARE A PROIECTULUI</t>
    </r>
  </si>
  <si>
    <t>an 0</t>
  </si>
  <si>
    <t>Modelul contine urmatoarele foi de calcul:</t>
  </si>
  <si>
    <t>Date de intrare:</t>
  </si>
  <si>
    <t>Rezultate:</t>
  </si>
  <si>
    <t>PROIECŢIA VENITURILOR ŞI CHELTUIELILOR -- total intreprindere</t>
  </si>
  <si>
    <t>Beneficiarul va realiza proiectia trimestriala a veniturilor si cheltuielilor pentru perioada de implementare a investitiei (pe numarul de ani pt care gandeste proiectul, nu este obligatorie completarea pentru toti )anii</t>
  </si>
  <si>
    <t>CATEGORIA DE VENITURI/CHELTUEILI</t>
  </si>
  <si>
    <t>pre implementare</t>
  </si>
  <si>
    <t>Operare</t>
  </si>
  <si>
    <t>Total an 1</t>
  </si>
  <si>
    <t>Total an 2</t>
  </si>
  <si>
    <t>Total an 3</t>
  </si>
  <si>
    <t>Total an 4</t>
  </si>
  <si>
    <t>trim 1</t>
  </si>
  <si>
    <t>trim 2</t>
  </si>
  <si>
    <t>trim 3</t>
  </si>
  <si>
    <t>trim 4</t>
  </si>
  <si>
    <t>Anexa 2 A - Proiectia veniturilor</t>
  </si>
  <si>
    <t>Total venituri din exploatare</t>
  </si>
  <si>
    <t>Venituri din interese de participare</t>
  </si>
  <si>
    <t>Venituri din investitii si imprumuturi care fac parte din activele imobilizate</t>
  </si>
  <si>
    <t>Venituri din dobanzi</t>
  </si>
  <si>
    <t>Alte venituri financiare (din diferente de curs valutar, din sconturi obtinute, din investitii financiare pe termen scurt, din investitii financiare cedate, alte venituri financiare)</t>
  </si>
  <si>
    <t>Total venituri financiare</t>
  </si>
  <si>
    <t>Venituri extraordinare</t>
  </si>
  <si>
    <t>TOTAL VENITURI</t>
  </si>
  <si>
    <t>Anexa 2 B - Proiectia cheltuielilor</t>
  </si>
  <si>
    <t>Alte cheltuieli materiale</t>
  </si>
  <si>
    <t>Alte cheltuieli externe (cu energia si apa)</t>
  </si>
  <si>
    <t>Salarii si indemnizatii</t>
  </si>
  <si>
    <t>Cheltuieli cu asigurarile si protectia sociala  (22,537%)</t>
  </si>
  <si>
    <t>Total cheltuieli cu personalul</t>
  </si>
  <si>
    <t>Ajustari de valoare privind imobilizarile corporale si necorporale (amortizare si depreciere)</t>
  </si>
  <si>
    <t>Ajustari de valoare privind activele circulante</t>
  </si>
  <si>
    <t>Ajustari privind provizioanele</t>
  </si>
  <si>
    <t>Alte cheltuieli de exploatare (prestatii externe, alte impozite, taxe si varsaminte asimilate, alte cheltuieli)</t>
  </si>
  <si>
    <t>Total cheltuieli exploatare</t>
  </si>
  <si>
    <t>Cheltuielile privind dobanzile</t>
  </si>
  <si>
    <r>
      <t xml:space="preserve">     La imprumut - </t>
    </r>
    <r>
      <rPr>
        <i/>
        <sz val="10"/>
        <rFont val="Times New Roman"/>
        <family val="1"/>
      </rPr>
      <t>cofinantare la proiect</t>
    </r>
  </si>
  <si>
    <t xml:space="preserve">     La alte credite pe termen mediu si lung, leasinguri, alte datorii financiare</t>
  </si>
  <si>
    <t xml:space="preserve">     La credite pe termen scurt</t>
  </si>
  <si>
    <t>Alte cheltuieli financiare (pierderi din creante legate de participatii, din diferente de curs valutar, din sconturi obtinute, privind investitiile financiare cedate, alte cheltuieli financiare)</t>
  </si>
  <si>
    <t>Total cheltuieli financiare</t>
  </si>
  <si>
    <t>Cheltuieli extraordinare</t>
  </si>
  <si>
    <t>TOTAL CHELTUIELI</t>
  </si>
  <si>
    <t>PROIECŢIA CONTULUI DE PROFIT ŞI PIERDERE -- TOTAL INTREPRINDERE IN PERIOADA DE IMPLEMENTARE A PROIECTULUI</t>
  </si>
  <si>
    <t>(lei)</t>
  </si>
  <si>
    <t>Nr. Crt.</t>
  </si>
  <si>
    <t>CATEGORIA</t>
  </si>
  <si>
    <t>VENITURI DIN EXPLOATARE</t>
  </si>
  <si>
    <t xml:space="preserve">Cifra de afaceri </t>
  </si>
  <si>
    <t>Venituri  din productia realizata pentru scopuri proprii si capitalizata</t>
  </si>
  <si>
    <t>CHELTUIELI DE EXPLOATARE</t>
  </si>
  <si>
    <t xml:space="preserve">Cheltuieli materiale – total </t>
  </si>
  <si>
    <t>Cheltuieli cu personalul – total</t>
  </si>
  <si>
    <t>Ajustari de valoare si provizioane - total</t>
  </si>
  <si>
    <t>Total cheltuieli de exploatare</t>
  </si>
  <si>
    <t>Rezultatul din exploatare</t>
  </si>
  <si>
    <t>Cheltuieli cu amortizarile</t>
  </si>
  <si>
    <t>TOTAL VENITURI FINANCIARE</t>
  </si>
  <si>
    <t>CHELTUIELI FINANCIARE DIN CARE</t>
  </si>
  <si>
    <t>Alte cheltuieli financiare</t>
  </si>
  <si>
    <t xml:space="preserve">Total cheltuieli financiare </t>
  </si>
  <si>
    <t>Rezultatul financiar</t>
  </si>
  <si>
    <t>Rezultat curent</t>
  </si>
  <si>
    <t>REZULTATUL BRUT AL EXERCIŢIULUI FINANCIAR</t>
  </si>
  <si>
    <t>Impozit pe profit/cifra de afaceri</t>
  </si>
  <si>
    <t>REZULTATUL NET AL EXERCIŢIULUI FINANCIAR</t>
  </si>
  <si>
    <t>PROIECTIA FLUXULUI DE NUMERAR LA NIVEL DE FIRMA CU AJUTOR NERAMBURSABIL
(perioada de operare si intretinere a investitiei)</t>
  </si>
  <si>
    <t>ACTIVITATEA DE FINANTARE</t>
  </si>
  <si>
    <t>INCASARI DIN ACTIVITATEA DE FINANTARE</t>
  </si>
  <si>
    <t>Aport la capitalul societatii  (imprumuturi de la actionari/asociati)</t>
  </si>
  <si>
    <t>Credite pe termen lung, din care</t>
  </si>
  <si>
    <t>2.1.</t>
  </si>
  <si>
    <t>Imprumut pentru realizarea investitiei</t>
  </si>
  <si>
    <t>2.2.</t>
  </si>
  <si>
    <t>Alte Credite pe termen mediu si lung, leasinguri, alte datorii financiare</t>
  </si>
  <si>
    <t>Credite pe termen scurt</t>
  </si>
  <si>
    <t xml:space="preserve"> Ajutor nerambursabil (inclusiv avans)</t>
  </si>
  <si>
    <t>Total intrari de lichiditati din activitatea de finantare</t>
  </si>
  <si>
    <t>PLATI DIN ACTIVITATEA DE FINANTARE</t>
  </si>
  <si>
    <t xml:space="preserve">Rambursari de Credite pe termen mediu si lung, din care:  </t>
  </si>
  <si>
    <r>
      <t xml:space="preserve">      Rate la imprumut -</t>
    </r>
    <r>
      <rPr>
        <i/>
        <sz val="10"/>
        <rFont val="Times New Roman"/>
        <family val="1"/>
      </rPr>
      <t xml:space="preserve"> cofinantare la proiect</t>
    </r>
  </si>
  <si>
    <t xml:space="preserve">      Rate la alte credite pe termen mediu si lung, leasinguri, alte datorii financ.</t>
  </si>
  <si>
    <t>Rambursari de credite pe termen scurt</t>
  </si>
  <si>
    <t>Dividende (inclusiv impozitele aferente)</t>
  </si>
  <si>
    <t>Total iesiri de lichiditati din activitatea finantare</t>
  </si>
  <si>
    <t>Flux de lichiditati din activitatea de  finantare</t>
  </si>
  <si>
    <t>ACTIVITATEA DE INVESTITII</t>
  </si>
  <si>
    <t>INCASARI DIN ACTIVITATEA DE INVESTITII</t>
  </si>
  <si>
    <t>Vanzari de active, incl TVA</t>
  </si>
  <si>
    <t>Total intrari de lichididati din activitatea de investitii</t>
  </si>
  <si>
    <t>PLATI DIN ACTIVITATEA DE INVESTITII</t>
  </si>
  <si>
    <t xml:space="preserve">Achizitii de active fixe corporale, incl TVA </t>
  </si>
  <si>
    <t>Achizitii de active fixe necorporale, incl TVA</t>
  </si>
  <si>
    <t>Cresterea investitiilor in curs (esalonat cf. Grafic realizare)</t>
  </si>
  <si>
    <t>Total iesiri de lichididati din activitatea de investitii</t>
  </si>
  <si>
    <t>Flux de lichiditati din activitatea de  investitii</t>
  </si>
  <si>
    <t>Flux de lichiditati din activitatea de investitii si finantare</t>
  </si>
  <si>
    <t>ACTIVITATEA DE EXPLOATARE</t>
  </si>
  <si>
    <t>INCASARI DIN ACTIVITATEA DE EXPLOATARE</t>
  </si>
  <si>
    <t>Venituri din exploatare, incl TVA</t>
  </si>
  <si>
    <t>11.2.</t>
  </si>
  <si>
    <t>11.3.</t>
  </si>
  <si>
    <t>11.4.</t>
  </si>
  <si>
    <t>11.5.</t>
  </si>
  <si>
    <t>11.6.</t>
  </si>
  <si>
    <t>11.7.</t>
  </si>
  <si>
    <t>11.8.</t>
  </si>
  <si>
    <t>11.9.</t>
  </si>
  <si>
    <t>12.</t>
  </si>
  <si>
    <t>Venituri financiare</t>
  </si>
  <si>
    <t>12.1.</t>
  </si>
  <si>
    <t>12.2.</t>
  </si>
  <si>
    <t>12.3.</t>
  </si>
  <si>
    <t>12.4.</t>
  </si>
  <si>
    <t xml:space="preserve">Alte venituri financiare </t>
  </si>
  <si>
    <t>13.</t>
  </si>
  <si>
    <t>Total intrari de lichiditati din activitatea de exploatare</t>
  </si>
  <si>
    <t>PLATI DIN ACTIVITATEA DE EXPLOATARE</t>
  </si>
  <si>
    <t>Cheltuieli din exploatare, incl TVA</t>
  </si>
  <si>
    <t>Cheltuieli financiare</t>
  </si>
  <si>
    <t>24.</t>
  </si>
  <si>
    <t>26.</t>
  </si>
  <si>
    <t>Total iesiri de lichiditati din activitatea de exploatare</t>
  </si>
  <si>
    <t>Flux de lichiditati brut din activitatea de  exploatare</t>
  </si>
  <si>
    <t>Flux de lichiditati total brut inainte de plati pentru impozit pe profit /cifra de afaceri si ajustare TVA</t>
  </si>
  <si>
    <t>27.</t>
  </si>
  <si>
    <t>Plati TVA</t>
  </si>
  <si>
    <t>28.</t>
  </si>
  <si>
    <t>Rambursari TVA</t>
  </si>
  <si>
    <t>29.</t>
  </si>
  <si>
    <t xml:space="preserve">Plati/incasari pentru impozite si taxe  </t>
  </si>
  <si>
    <t xml:space="preserve">Flux de lichiditati net din activitatea de exploatare </t>
  </si>
  <si>
    <t>FLUX DE LICHIDITATI (CASH FLOW)</t>
  </si>
  <si>
    <t xml:space="preserve">Flux de lichiditati net al perioadei </t>
  </si>
  <si>
    <t>Disponibil de numerar al perioadei precedente</t>
  </si>
  <si>
    <t xml:space="preserve">Disponibil de numerar la sfarsitul perioadei </t>
  </si>
  <si>
    <t>Analiza financiara a UAT</t>
  </si>
  <si>
    <t>TOTAL CAPITOL 5</t>
  </si>
  <si>
    <t>TOTAL CAPITOL 6</t>
  </si>
  <si>
    <t>din care</t>
  </si>
  <si>
    <t>C+M</t>
  </si>
  <si>
    <t>Amenajari pentru protectia mediului si aducerea la starea initiala</t>
  </si>
  <si>
    <t>CAPITOL 1 Cheltuieli pentru obtinerea şi amenajarea terenului</t>
  </si>
  <si>
    <t>CAPITOL 3 Cheltuieli pentru proiectare și asistență tehnică</t>
  </si>
  <si>
    <t>CAPITOLUL 4 Cheltuieli pentru investiţia de bază</t>
  </si>
  <si>
    <t>Cheltuieli diverse și neprevăzute</t>
  </si>
  <si>
    <t>8</t>
  </si>
  <si>
    <t>9</t>
  </si>
  <si>
    <t>Cheltuieli de informare și publicitate pentru proiect, care rezultă din obligațiile beneficiarului</t>
  </si>
  <si>
    <t>Cheltuieli cu auditul pentru proiect</t>
  </si>
  <si>
    <t>TOTAL CAPITOL 7</t>
  </si>
  <si>
    <t>BENEFICIARI:</t>
  </si>
  <si>
    <t xml:space="preserve"> BUGETUL COMPONENTEI 1</t>
  </si>
  <si>
    <t>1</t>
  </si>
  <si>
    <t>2</t>
  </si>
  <si>
    <t>COMPONENTA 1</t>
  </si>
  <si>
    <t>CONTRIBUȚIE ASOCIAȚIE PROPRIETARI</t>
  </si>
  <si>
    <r>
      <t xml:space="preserve">Valoare contributie la cheltuieli 
eligibile: 
</t>
    </r>
    <r>
      <rPr>
        <sz val="11"/>
        <rFont val="Calibri"/>
        <family val="2"/>
        <charset val="238"/>
        <scheme val="minor"/>
      </rPr>
      <t>25% din (D)</t>
    </r>
  </si>
  <si>
    <r>
      <t xml:space="preserve">Valoare contributie la cheltuieli 
neeligibile: 
</t>
    </r>
    <r>
      <rPr>
        <sz val="11"/>
        <rFont val="Calibri"/>
        <family val="2"/>
        <charset val="238"/>
        <scheme val="minor"/>
      </rPr>
      <t>25% din (E)+ 100% din (B)</t>
    </r>
  </si>
  <si>
    <t>Deviz general  componentă</t>
  </si>
  <si>
    <t>din care, valoare ajutor de natura sociala acordat de UAT 
(daca este cazul)</t>
  </si>
  <si>
    <t>Hotărâre AGAP componentă 1</t>
  </si>
  <si>
    <t>COMPONENTA 2</t>
  </si>
  <si>
    <t>Hotărâre AGAP componentă 2</t>
  </si>
  <si>
    <t>COMPONENTA 3</t>
  </si>
  <si>
    <t>din care valoare ajutor de natura sociala acordat de UAT 
(daca este cazul)</t>
  </si>
  <si>
    <t>Hotărâre AGAP componentă 3</t>
  </si>
  <si>
    <t>COMPONENTA 4</t>
  </si>
  <si>
    <t>Hotărâre AGAP componentă 4</t>
  </si>
  <si>
    <t>COMPONENTA 5</t>
  </si>
  <si>
    <t>Hotărâre AGAP componentă 5</t>
  </si>
  <si>
    <t>COMPONENTA 6</t>
  </si>
  <si>
    <t>Hotărâre AGAP componentă 6</t>
  </si>
  <si>
    <t>COMPONENTA 7</t>
  </si>
  <si>
    <t>Hotărâre AGAP componentă 7</t>
  </si>
  <si>
    <t>COMPONENTA 8</t>
  </si>
  <si>
    <t>Hotărâre AGAP componentă 8</t>
  </si>
  <si>
    <t>COMPONENTA 9</t>
  </si>
  <si>
    <t>Hotărâre AGAP componentă 9</t>
  </si>
  <si>
    <t>COMPONENTA 10</t>
  </si>
  <si>
    <t>Hotărâre AGAP componentă 10</t>
  </si>
  <si>
    <r>
      <t>PASUL 2</t>
    </r>
    <r>
      <rPr>
        <b/>
        <sz val="11"/>
        <rFont val="Calibri"/>
        <family val="2"/>
        <charset val="238"/>
        <scheme val="minor"/>
      </rPr>
      <t xml:space="preserve">:  
- </t>
    </r>
    <r>
      <rPr>
        <sz val="11"/>
        <rFont val="Calibri"/>
        <family val="2"/>
        <charset val="238"/>
        <scheme val="minor"/>
      </rPr>
      <t xml:space="preserve">Se centralizează toate devizele generale într-un deviz centralizator.                                                                                                                                                                                                                               
- Se completează Bugetul cererii de finanțare în baza Devizului centralizator.
- Se evidențiază in tabele de mai jos valorile aferente restului cheltuielilor conform liniilor bugetare necuprinse in cadrul devizului general                                                                                                                                                                                                      </t>
    </r>
  </si>
  <si>
    <t>Deviz general centralizator din care:</t>
  </si>
  <si>
    <t>eligibil</t>
  </si>
  <si>
    <t>neeligibil</t>
  </si>
  <si>
    <t>CEREREA DE FINANȚARE</t>
  </si>
  <si>
    <t>SURSELE DE FINANTARE</t>
  </si>
  <si>
    <t>Valoare totala</t>
  </si>
  <si>
    <t>Eligibil</t>
  </si>
  <si>
    <t>Neeligibil</t>
  </si>
  <si>
    <t>FEDR+BS 
60% din cheltuielile eligibile</t>
  </si>
  <si>
    <t>UAT+AP 
40% din cheltuielile eligibile</t>
  </si>
  <si>
    <t>Contributie UAT+AP (eligibil+neelig)</t>
  </si>
  <si>
    <t>Contribuţie  Asociatie Proprietari
(eligibil+neelig)</t>
  </si>
  <si>
    <t>Contributie UAT (elig+neelig)</t>
  </si>
  <si>
    <t>Buget proiect</t>
  </si>
  <si>
    <t>In cazul acordării de către UAT a ajutorului de natura sociala, se completează, în plus, şi tabelul</t>
  </si>
  <si>
    <t>Valoare ajutor de natură socială</t>
  </si>
  <si>
    <t>HCL aprobare buget</t>
  </si>
  <si>
    <t xml:space="preserve"> Buget comp 1</t>
  </si>
  <si>
    <t>Cheltuieli aferente măsurilor din categoria I</t>
  </si>
  <si>
    <t>Cheltuieli aferente  măsurilor din categoria II (măsuri conexe)</t>
  </si>
  <si>
    <t>Valoare totală DEVIZ GENERAL (ATENȚIE! nu cuprinde chelt. Audit fin/ Informare şi pb/ Strategie)</t>
  </si>
  <si>
    <t>4</t>
  </si>
  <si>
    <t>Alte cheltuieli în afară de C+M+E (din DEVIZ)</t>
  </si>
  <si>
    <t>Alte cheltuieli care nu sunt cuprinse in DEVIZ</t>
  </si>
  <si>
    <t>Valoare Maximă acceptată pentru Cheltuielile aferente măsurilor conexe II (inclusiv TVA)</t>
  </si>
  <si>
    <t>Alte cheltuieli din buget neincluse in DEVIZ</t>
  </si>
  <si>
    <t>TOTAL cheltuieli măsuri din categoria I şi II</t>
  </si>
  <si>
    <t>Cheltuieli aferente C+M+E</t>
  </si>
  <si>
    <t>Valoare contributie totală
(eligibil+neelig)</t>
  </si>
  <si>
    <t>Valoare totală (inclusiv TVA)</t>
  </si>
  <si>
    <r>
      <t>PASUL 1</t>
    </r>
    <r>
      <rPr>
        <b/>
        <sz val="11"/>
        <rFont val="Calibri"/>
        <family val="2"/>
        <charset val="238"/>
        <scheme val="minor"/>
      </rPr>
      <t xml:space="preserve">:  
</t>
    </r>
    <r>
      <rPr>
        <sz val="11"/>
        <rFont val="Calibri"/>
        <family val="2"/>
        <charset val="238"/>
        <scheme val="minor"/>
      </rPr>
      <t xml:space="preserve">- Atentie - valorile sunt exprimate cu 2 zecimale </t>
    </r>
    <r>
      <rPr>
        <b/>
        <sz val="11"/>
        <rFont val="Calibri"/>
        <family val="2"/>
        <charset val="238"/>
        <scheme val="minor"/>
      </rPr>
      <t xml:space="preserve">
- </t>
    </r>
    <r>
      <rPr>
        <sz val="11"/>
        <rFont val="Calibri"/>
        <family val="2"/>
        <charset val="238"/>
        <scheme val="minor"/>
      </rPr>
      <t xml:space="preserve">Se completează valorile corespunzătoare fiecarei componente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charset val="238"/>
      </rPr>
      <t xml:space="preserve">                
</t>
    </r>
  </si>
  <si>
    <t>Declaraţie angajament</t>
  </si>
  <si>
    <t>Macheta privind stabilirea Contribuției Asociaţiei/iilor de Proprietari</t>
  </si>
  <si>
    <t xml:space="preserve">Valoare Maximă acceptată pentru Cheltuielile aferente măsurilor conexe II (inclusiv TVA) </t>
  </si>
  <si>
    <t>Obținerea de avize, acorduri și autorizații</t>
  </si>
  <si>
    <t>Construcții, instalații și dotări aferente măsurilor conexe</t>
  </si>
  <si>
    <t>CAPITOLUL 5   Alte cheltuieli</t>
  </si>
  <si>
    <t>Organizare de șantier</t>
  </si>
  <si>
    <t>5.1.1</t>
  </si>
  <si>
    <t>5.1.2</t>
  </si>
  <si>
    <t>CAPITOLUL 7   Cheltuieli cu auditul pentru proiect</t>
  </si>
  <si>
    <t>7.</t>
  </si>
  <si>
    <t>8.</t>
  </si>
  <si>
    <t xml:space="preserve"> BUGETUL COMPONENTEI 2</t>
  </si>
  <si>
    <t xml:space="preserve"> BUGETUL COMPONENTEI 3</t>
  </si>
  <si>
    <t xml:space="preserve"> BUGETUL COMPONENTEI 4</t>
  </si>
  <si>
    <t xml:space="preserve"> BUGETUL COMPONENTEI 5</t>
  </si>
  <si>
    <t xml:space="preserve"> BUGETUL COMPONENTEI 7</t>
  </si>
  <si>
    <t xml:space="preserve"> BUGETUL COMPONENTEI 6</t>
  </si>
  <si>
    <t xml:space="preserve"> BUGETUL COMPONENTEI 8</t>
  </si>
  <si>
    <t xml:space="preserve"> BUGETUL COMPONENTEI 9</t>
  </si>
  <si>
    <t xml:space="preserve"> BUGETUL COMPONENTEI 10</t>
  </si>
  <si>
    <t>Alte cheltuieli in afara de C+M+E</t>
  </si>
  <si>
    <t>C+M+E (eligibil şi neeligibil)</t>
  </si>
  <si>
    <t>C+M+E eligibil aferent apartamentelor cu destinatia de locuinta  detinute de persoane fizice 
 (D)</t>
  </si>
  <si>
    <t>C+M+E</t>
  </si>
  <si>
    <t>Limitare de 15% din valoarea eligibilă a cheltuielilor aferente cap. 1, cap. 2, cap. 4( 4.1, 4.2), cap. 5 (5.1.1)</t>
  </si>
  <si>
    <t>C+M+E eligibil</t>
  </si>
  <si>
    <t>C+M+E  neeligibil aferent apartamentelor cu destinatia de locuinta  detinute de persoane fizice 
 (E)</t>
  </si>
  <si>
    <t xml:space="preserve">C+M+E neeligibil
in functie de destinatia apartamentului si a  tipului de proprietari 
(B)
</t>
  </si>
  <si>
    <t>C+M+E neeligibil</t>
  </si>
  <si>
    <t>1.1</t>
  </si>
  <si>
    <t>4.2</t>
  </si>
  <si>
    <t>4.3</t>
  </si>
  <si>
    <t>5.1</t>
  </si>
  <si>
    <t>5.2</t>
  </si>
  <si>
    <t>5.3</t>
  </si>
  <si>
    <t>6.1</t>
  </si>
  <si>
    <t>7.1</t>
  </si>
  <si>
    <t xml:space="preserve"> Buget comp 2</t>
  </si>
  <si>
    <t xml:space="preserve"> Buget comp 3</t>
  </si>
  <si>
    <t xml:space="preserve"> Buget comp 4</t>
  </si>
  <si>
    <t xml:space="preserve"> Buget comp 5</t>
  </si>
  <si>
    <t xml:space="preserve"> Buget comp 6</t>
  </si>
  <si>
    <t xml:space="preserve"> Buget comp 7</t>
  </si>
  <si>
    <t xml:space="preserve"> Buget comp 8</t>
  </si>
  <si>
    <t xml:space="preserve"> Buget comp 9</t>
  </si>
  <si>
    <t xml:space="preserve"> Buget comp 10</t>
  </si>
  <si>
    <t xml:space="preserve"> ==&gt; se introduc datele care conduc la calculul contribuției asociației de proprietari</t>
  </si>
  <si>
    <t>Este recomandată utilizarea acestei machete; modificarea formulelor de calcul atrage dupa sine excluderea aplicației de la finanțare.</t>
  </si>
  <si>
    <r>
      <t xml:space="preserve">Datele se introduc </t>
    </r>
    <r>
      <rPr>
        <u/>
        <sz val="12"/>
        <color indexed="8"/>
        <rFont val="Times New Roman"/>
        <family val="1"/>
      </rPr>
      <t>numai</t>
    </r>
    <r>
      <rPr>
        <sz val="12"/>
        <color indexed="8"/>
        <rFont val="Times New Roman"/>
        <family val="1"/>
      </rPr>
      <t xml:space="preserve"> în celulele marcate cu gri;  datele se introduc în LEI.</t>
    </r>
  </si>
  <si>
    <t>Restul datelor sunt fie predefinite, fie generate automat. A nu se modifica formulele de calcul - acestea sunt calculate automat în urma introducerii datelor de intrare</t>
  </si>
  <si>
    <t>Contribuţia solicitantului la cheltuieli neeligibile, inclusiv TVA aferent</t>
  </si>
  <si>
    <t>3.5</t>
  </si>
  <si>
    <t>Studii de teren</t>
  </si>
  <si>
    <t>Cheltuieli aferente strategiei (parte din Cap. 3.4)</t>
  </si>
  <si>
    <t>Atentie !!! Celula E66 reprezintă cheia de verificare pentru valoarea maximă acceptată pentru cheltuielile aferente măsurilor conexe II</t>
  </si>
  <si>
    <t>Alte cheltuieli in afara de C+M+E din care:</t>
  </si>
  <si>
    <t>CAPITOLUL 6   Cheltuieli de informare şi publicitate</t>
  </si>
  <si>
    <t>1 Buget cerere</t>
  </si>
  <si>
    <t>2 Calcul Contributie AP</t>
  </si>
  <si>
    <t xml:space="preserve"> ==&gt; sunt calculate si grupate datele aferente bugetului cererii de finantare, pe baza datelor introduse la nivel de componenta</t>
  </si>
  <si>
    <t>MODEL D - MACHETA PRIVIND STABILIREA CONTRIBUȚIEI SOLICITANTULUI, INCLUSIV A CONTRIBUȚIEI ASOCIAŢIEI/IILOR DE PROPRIETARI</t>
  </si>
  <si>
    <t xml:space="preserve"> ==&gt; se introduc datele aferente bugetului componentei (blocului) 1. </t>
  </si>
  <si>
    <t xml:space="preserve"> ==&gt; se introduc datele aferente bugetului componentei (blocului) 2. </t>
  </si>
  <si>
    <t xml:space="preserve"> ==&gt; se introduc datele aferente bugetului componentei (blocului) 3. </t>
  </si>
  <si>
    <t xml:space="preserve"> ==&gt; se introduc datele aferente bugetului componentei (blocului) 4.</t>
  </si>
  <si>
    <t xml:space="preserve"> ==&gt; se introduc datele aferente bugetului componentei (blocului) 5. </t>
  </si>
  <si>
    <t xml:space="preserve"> ==&gt; se introduc datele aferente bugetului componentei (blocului) 6. </t>
  </si>
  <si>
    <t xml:space="preserve"> ==&gt; se introduc datele aferente bugetului componentei (blocului) 7. </t>
  </si>
  <si>
    <t xml:space="preserve"> ==&gt; se introduc datele aferente bugetului componentei (blocului) 8. </t>
  </si>
  <si>
    <t xml:space="preserve"> ==&gt; se introduc datele aferente bugetului componentei (blocului) 9. </t>
  </si>
  <si>
    <t xml:space="preserve"> ==&gt; se introduc datele aferente bugetului componentei (blocului) 10. </t>
  </si>
  <si>
    <t>Categorii My SMIS</t>
  </si>
  <si>
    <t>Subcategorii My SMIS</t>
  </si>
  <si>
    <t>Dotări (se includ utilaje, echipamente tehnologice și funcționale cu și fără montaj, dotări, active necorporale)</t>
  </si>
  <si>
    <t>Consultanță</t>
  </si>
  <si>
    <t>Asistența tehnică</t>
  </si>
  <si>
    <t>Construcţii şi instalaţii</t>
  </si>
  <si>
    <t>Lucrări de construcții și instalații aferente organizării de șantier</t>
  </si>
  <si>
    <t>Comisioane, cote, taxe</t>
  </si>
  <si>
    <t xml:space="preserve">Programul Operaţional Regional 2014-2020
Axa prioritară 3: Sprijinirea  tranziției către o economie cu emisii scăzute de carbon
Prioritatea de investiții 3.1 - Sprijinirea eficienței energetice, a gestionării inteligente a energiei și a utilizării energiei din surse regenerabile în infrastructurile publice, inclusiv în clădirile publice, și în sectorul locuințelor
Operaţiunea A - Clădiri rezidenţiale
</t>
  </si>
  <si>
    <t>Unitate administrativ-teritorială din mediul urban, definita conform OUG 57/2019, cu modificările şi completările ulterioare.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</si>
</sst>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0"/>
  </numFmts>
  <fonts count="8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i/>
      <sz val="16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16"/>
      <color rgb="FF1F497D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b/>
      <i/>
      <sz val="14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4"/>
      <name val="Wingdings"/>
      <charset val="2"/>
    </font>
    <font>
      <b/>
      <i/>
      <sz val="14"/>
      <name val="Arial"/>
      <family val="2"/>
    </font>
    <font>
      <b/>
      <sz val="12"/>
      <color theme="1"/>
      <name val="Times New Roman"/>
      <family val="1"/>
    </font>
    <font>
      <sz val="10"/>
      <name val="Trebuchet MS"/>
      <family val="2"/>
    </font>
    <font>
      <b/>
      <sz val="11"/>
      <name val="Times New Roman"/>
      <family val="1"/>
    </font>
    <font>
      <i/>
      <sz val="10"/>
      <name val="Times New Roman"/>
      <family val="1"/>
    </font>
    <font>
      <sz val="9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</font>
    <font>
      <sz val="11"/>
      <color indexed="8"/>
      <name val="Calibri"/>
      <family val="2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b/>
      <i/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</font>
    <font>
      <sz val="12"/>
      <color indexed="10"/>
      <name val="Times New Roman"/>
      <family val="1"/>
    </font>
    <font>
      <b/>
      <sz val="14"/>
      <color indexed="8"/>
      <name val="Times New Roman"/>
      <family val="1"/>
    </font>
    <font>
      <u/>
      <sz val="11"/>
      <color theme="10"/>
      <name val="Calibri"/>
      <family val="2"/>
    </font>
    <font>
      <b/>
      <i/>
      <sz val="11"/>
      <color theme="10"/>
      <name val="Times New Roman"/>
      <family val="1"/>
    </font>
    <font>
      <sz val="12"/>
      <color theme="10"/>
      <name val="Times New Roman"/>
      <family val="1"/>
    </font>
    <font>
      <u/>
      <sz val="12"/>
      <color theme="10"/>
      <name val="Times New Roman"/>
      <family val="1"/>
    </font>
    <font>
      <u/>
      <sz val="12"/>
      <color indexed="8"/>
      <name val="Times New Roman"/>
      <family val="1"/>
    </font>
    <font>
      <sz val="10"/>
      <name val="Arial"/>
      <family val="2"/>
    </font>
    <font>
      <sz val="8"/>
      <color theme="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10"/>
      <name val="Trebuchet MS"/>
      <family val="2"/>
    </font>
    <font>
      <b/>
      <sz val="10"/>
      <name val="Trebuchet MS"/>
      <family val="2"/>
      <charset val="238"/>
    </font>
    <font>
      <sz val="8"/>
      <name val="Trebuchet MS"/>
      <family val="2"/>
    </font>
    <font>
      <sz val="8"/>
      <color indexed="81"/>
      <name val="Tahoma"/>
      <family val="2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name val="Symbol"/>
      <family val="1"/>
      <charset val="2"/>
    </font>
    <font>
      <b/>
      <i/>
      <sz val="12"/>
      <color rgb="FF0070C0"/>
      <name val="Times New Roman"/>
      <family val="1"/>
    </font>
    <font>
      <b/>
      <sz val="12"/>
      <color indexed="10"/>
      <name val="Times New Roman"/>
      <family val="1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i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color rgb="FFC00000"/>
      <name val="Times New Roman"/>
      <family val="1"/>
    </font>
    <font>
      <sz val="10"/>
      <color theme="0"/>
      <name val="Arial"/>
      <family val="2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B050"/>
      <name val="Times New Roman"/>
      <family val="1"/>
    </font>
    <font>
      <sz val="11"/>
      <color rgb="FF00B050"/>
      <name val="Times New Roman"/>
      <family val="1"/>
    </font>
    <font>
      <b/>
      <sz val="11"/>
      <color rgb="FF00B05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darkUp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7" fillId="0" borderId="0"/>
    <xf numFmtId="0" fontId="3" fillId="0" borderId="0"/>
    <xf numFmtId="9" fontId="29" fillId="0" borderId="0" applyFont="0" applyFill="0" applyBorder="0" applyAlignment="0" applyProtection="0"/>
    <xf numFmtId="0" fontId="2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65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Font="1" applyBorder="1"/>
    <xf numFmtId="0" fontId="4" fillId="0" borderId="0" xfId="0" applyFont="1" applyBorder="1"/>
    <xf numFmtId="0" fontId="0" fillId="0" borderId="0" xfId="0" applyBorder="1"/>
    <xf numFmtId="0" fontId="11" fillId="2" borderId="0" xfId="0" applyFont="1" applyFill="1" applyAlignment="1">
      <alignment horizontal="left" vertical="center"/>
    </xf>
    <xf numFmtId="0" fontId="13" fillId="0" borderId="0" xfId="0" applyFont="1"/>
    <xf numFmtId="4" fontId="0" fillId="0" borderId="0" xfId="0" applyNumberFormat="1"/>
    <xf numFmtId="3" fontId="0" fillId="0" borderId="0" xfId="0" applyNumberFormat="1"/>
    <xf numFmtId="0" fontId="4" fillId="0" borderId="0" xfId="0" applyFont="1" applyBorder="1" applyAlignment="1">
      <alignment wrapText="1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4" fillId="0" borderId="0" xfId="0" applyNumberFormat="1" applyFont="1"/>
    <xf numFmtId="3" fontId="13" fillId="0" borderId="0" xfId="0" applyNumberFormat="1" applyFont="1"/>
    <xf numFmtId="0" fontId="5" fillId="2" borderId="0" xfId="0" applyFont="1" applyFill="1"/>
    <xf numFmtId="9" fontId="5" fillId="0" borderId="0" xfId="0" applyNumberFormat="1" applyFont="1"/>
    <xf numFmtId="9" fontId="4" fillId="0" borderId="0" xfId="0" applyNumberFormat="1" applyFont="1"/>
    <xf numFmtId="0" fontId="0" fillId="0" borderId="0" xfId="0" applyFill="1" applyBorder="1"/>
    <xf numFmtId="0" fontId="9" fillId="0" borderId="0" xfId="0" applyFont="1" applyAlignment="1">
      <alignment horizontal="center"/>
    </xf>
    <xf numFmtId="0" fontId="9" fillId="0" borderId="0" xfId="0" applyFont="1" applyFill="1"/>
    <xf numFmtId="0" fontId="0" fillId="0" borderId="0" xfId="0" applyFill="1"/>
    <xf numFmtId="0" fontId="4" fillId="2" borderId="0" xfId="0" applyFont="1" applyFill="1"/>
    <xf numFmtId="3" fontId="4" fillId="2" borderId="0" xfId="0" applyNumberFormat="1" applyFont="1" applyFill="1" applyAlignment="1">
      <alignment horizontal="right"/>
    </xf>
    <xf numFmtId="0" fontId="0" fillId="2" borderId="0" xfId="0" applyFill="1"/>
    <xf numFmtId="0" fontId="14" fillId="0" borderId="0" xfId="0" applyFont="1"/>
    <xf numFmtId="0" fontId="21" fillId="0" borderId="0" xfId="0" applyFont="1"/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/>
    </xf>
    <xf numFmtId="0" fontId="5" fillId="0" borderId="2" xfId="0" applyFont="1" applyBorder="1"/>
    <xf numFmtId="0" fontId="4" fillId="0" borderId="1" xfId="0" applyFont="1" applyBorder="1"/>
    <xf numFmtId="3" fontId="4" fillId="0" borderId="1" xfId="0" applyNumberFormat="1" applyFont="1" applyBorder="1"/>
    <xf numFmtId="0" fontId="27" fillId="0" borderId="0" xfId="1"/>
    <xf numFmtId="3" fontId="9" fillId="0" borderId="0" xfId="0" applyNumberFormat="1" applyFont="1" applyFill="1" applyAlignment="1">
      <alignment horizontal="center"/>
    </xf>
    <xf numFmtId="0" fontId="5" fillId="0" borderId="1" xfId="0" applyFont="1" applyBorder="1"/>
    <xf numFmtId="0" fontId="9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0" fillId="0" borderId="0" xfId="0" applyFont="1" applyBorder="1"/>
    <xf numFmtId="3" fontId="6" fillId="0" borderId="1" xfId="0" applyNumberFormat="1" applyFont="1" applyBorder="1" applyAlignment="1">
      <alignment horizontal="right"/>
    </xf>
    <xf numFmtId="0" fontId="5" fillId="2" borderId="1" xfId="0" applyFont="1" applyFill="1" applyBorder="1"/>
    <xf numFmtId="3" fontId="5" fillId="0" borderId="2" xfId="0" applyNumberFormat="1" applyFont="1" applyBorder="1"/>
    <xf numFmtId="9" fontId="5" fillId="0" borderId="1" xfId="0" applyNumberFormat="1" applyFont="1" applyBorder="1"/>
    <xf numFmtId="9" fontId="5" fillId="0" borderId="2" xfId="0" applyNumberFormat="1" applyFont="1" applyBorder="1"/>
    <xf numFmtId="9" fontId="4" fillId="0" borderId="1" xfId="0" applyNumberFormat="1" applyFont="1" applyBorder="1"/>
    <xf numFmtId="3" fontId="4" fillId="0" borderId="0" xfId="0" applyNumberFormat="1" applyFont="1" applyBorder="1" applyAlignment="1">
      <alignment wrapText="1"/>
    </xf>
    <xf numFmtId="3" fontId="5" fillId="0" borderId="0" xfId="0" applyNumberFormat="1" applyFont="1" applyBorder="1"/>
    <xf numFmtId="0" fontId="5" fillId="2" borderId="1" xfId="0" applyFont="1" applyFill="1" applyBorder="1" applyAlignment="1">
      <alignment vertical="distributed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3" fontId="13" fillId="0" borderId="1" xfId="0" applyNumberFormat="1" applyFont="1" applyBorder="1"/>
    <xf numFmtId="3" fontId="6" fillId="0" borderId="0" xfId="0" applyNumberFormat="1" applyFont="1" applyBorder="1" applyAlignment="1">
      <alignment horizontal="right"/>
    </xf>
    <xf numFmtId="9" fontId="5" fillId="0" borderId="0" xfId="0" applyNumberFormat="1" applyFont="1" applyBorder="1"/>
    <xf numFmtId="9" fontId="4" fillId="0" borderId="0" xfId="0" applyNumberFormat="1" applyFont="1" applyBorder="1"/>
    <xf numFmtId="0" fontId="4" fillId="0" borderId="0" xfId="0" applyFont="1" applyAlignment="1">
      <alignment vertical="distributed"/>
    </xf>
    <xf numFmtId="0" fontId="34" fillId="0" borderId="0" xfId="1" applyFont="1"/>
    <xf numFmtId="0" fontId="34" fillId="0" borderId="0" xfId="1" applyFont="1" applyFill="1" applyAlignment="1">
      <alignment vertical="distributed"/>
    </xf>
    <xf numFmtId="49" fontId="34" fillId="0" borderId="0" xfId="1" applyNumberFormat="1" applyFont="1" applyFill="1" applyAlignment="1">
      <alignment horizontal="left" vertical="distributed"/>
    </xf>
    <xf numFmtId="3" fontId="9" fillId="0" borderId="3" xfId="0" applyNumberFormat="1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44" fillId="0" borderId="0" xfId="0" applyFont="1" applyAlignment="1">
      <alignment vertical="distributed"/>
    </xf>
    <xf numFmtId="0" fontId="47" fillId="0" borderId="0" xfId="5" applyFont="1" applyAlignment="1" applyProtection="1">
      <alignment vertical="distributed"/>
    </xf>
    <xf numFmtId="0" fontId="48" fillId="0" borderId="0" xfId="5" applyFont="1" applyAlignment="1" applyProtection="1">
      <alignment vertical="distributed"/>
    </xf>
    <xf numFmtId="0" fontId="19" fillId="0" borderId="0" xfId="0" applyFont="1" applyFill="1" applyAlignment="1">
      <alignment horizontal="left" vertical="distributed"/>
    </xf>
    <xf numFmtId="0" fontId="5" fillId="0" borderId="0" xfId="6" applyFont="1" applyFill="1" applyBorder="1" applyAlignment="1" applyProtection="1">
      <alignment horizontal="left"/>
    </xf>
    <xf numFmtId="0" fontId="4" fillId="0" borderId="0" xfId="6" applyFont="1" applyFill="1" applyBorder="1" applyAlignment="1" applyProtection="1">
      <alignment horizontal="center"/>
    </xf>
    <xf numFmtId="3" fontId="19" fillId="0" borderId="0" xfId="6" applyNumberFormat="1" applyFont="1" applyAlignment="1">
      <alignment horizontal="center"/>
    </xf>
    <xf numFmtId="3" fontId="51" fillId="0" borderId="0" xfId="6" applyNumberFormat="1" applyFont="1" applyAlignment="1">
      <alignment horizontal="center"/>
    </xf>
    <xf numFmtId="3" fontId="17" fillId="0" borderId="0" xfId="6" applyNumberFormat="1" applyFont="1" applyAlignment="1">
      <alignment horizontal="center"/>
    </xf>
    <xf numFmtId="3" fontId="15" fillId="0" borderId="0" xfId="6" quotePrefix="1" applyNumberFormat="1" applyFont="1" applyFill="1" applyBorder="1" applyAlignment="1" applyProtection="1">
      <alignment horizontal="center"/>
    </xf>
    <xf numFmtId="3" fontId="12" fillId="0" borderId="0" xfId="6" quotePrefix="1" applyNumberFormat="1" applyFont="1" applyFill="1" applyBorder="1" applyAlignment="1" applyProtection="1">
      <alignment horizontal="center"/>
    </xf>
    <xf numFmtId="0" fontId="16" fillId="0" borderId="0" xfId="0" applyFont="1" applyFill="1" applyAlignment="1">
      <alignment horizontal="right" vertical="distributed"/>
    </xf>
    <xf numFmtId="3" fontId="19" fillId="0" borderId="0" xfId="0" applyNumberFormat="1" applyFont="1" applyFill="1" applyAlignment="1">
      <alignment horizontal="left" vertical="distributed"/>
    </xf>
    <xf numFmtId="3" fontId="51" fillId="0" borderId="0" xfId="0" applyNumberFormat="1" applyFont="1" applyFill="1" applyAlignment="1">
      <alignment horizontal="left" vertical="distributed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center" vertical="center" wrapText="1"/>
    </xf>
    <xf numFmtId="0" fontId="16" fillId="0" borderId="11" xfId="6" applyFont="1" applyFill="1" applyBorder="1" applyAlignment="1">
      <alignment horizontal="right"/>
    </xf>
    <xf numFmtId="3" fontId="50" fillId="0" borderId="0" xfId="0" applyNumberFormat="1" applyFont="1" applyFill="1"/>
    <xf numFmtId="0" fontId="16" fillId="0" borderId="3" xfId="6" applyFont="1" applyFill="1" applyBorder="1" applyAlignment="1" applyProtection="1">
      <alignment horizontal="right" vertical="center" wrapText="1"/>
    </xf>
    <xf numFmtId="0" fontId="9" fillId="0" borderId="3" xfId="6" applyFont="1" applyFill="1" applyBorder="1" applyAlignment="1" applyProtection="1">
      <alignment horizontal="left" vertical="center" wrapText="1"/>
    </xf>
    <xf numFmtId="3" fontId="9" fillId="3" borderId="3" xfId="6" applyNumberFormat="1" applyFont="1" applyFill="1" applyBorder="1" applyAlignment="1" applyProtection="1">
      <alignment horizontal="center" vertical="center"/>
      <protection locked="0"/>
    </xf>
    <xf numFmtId="3" fontId="16" fillId="3" borderId="3" xfId="6" applyNumberFormat="1" applyFont="1" applyFill="1" applyBorder="1" applyAlignment="1" applyProtection="1">
      <alignment horizontal="center" vertical="center"/>
      <protection locked="0"/>
    </xf>
    <xf numFmtId="3" fontId="12" fillId="3" borderId="3" xfId="6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center"/>
    </xf>
    <xf numFmtId="0" fontId="8" fillId="0" borderId="0" xfId="0" applyFont="1" applyFill="1"/>
    <xf numFmtId="0" fontId="16" fillId="0" borderId="0" xfId="6" applyFont="1" applyFill="1" applyBorder="1" applyAlignment="1" applyProtection="1">
      <alignment horizontal="right" vertical="center" wrapText="1"/>
    </xf>
    <xf numFmtId="3" fontId="12" fillId="0" borderId="3" xfId="6" applyNumberFormat="1" applyFont="1" applyFill="1" applyBorder="1" applyAlignment="1" applyProtection="1">
      <alignment horizontal="right" wrapText="1"/>
    </xf>
    <xf numFmtId="3" fontId="12" fillId="3" borderId="3" xfId="6" applyNumberFormat="1" applyFont="1" applyFill="1" applyBorder="1" applyAlignment="1" applyProtection="1">
      <alignment horizontal="center"/>
    </xf>
    <xf numFmtId="3" fontId="15" fillId="3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right" wrapText="1"/>
    </xf>
    <xf numFmtId="3" fontId="9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right" wrapText="1"/>
    </xf>
    <xf numFmtId="0" fontId="12" fillId="0" borderId="3" xfId="6" applyFont="1" applyFill="1" applyBorder="1" applyAlignment="1" applyProtection="1">
      <alignment horizontal="left" vertical="center" wrapText="1"/>
    </xf>
    <xf numFmtId="3" fontId="12" fillId="0" borderId="3" xfId="6" applyNumberFormat="1" applyFont="1" applyFill="1" applyBorder="1" applyAlignment="1" applyProtection="1">
      <alignment horizontal="center" vertical="center"/>
      <protection locked="0"/>
    </xf>
    <xf numFmtId="3" fontId="15" fillId="0" borderId="3" xfId="6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justify" wrapText="1"/>
    </xf>
    <xf numFmtId="0" fontId="12" fillId="0" borderId="3" xfId="6" applyFont="1" applyFill="1" applyBorder="1" applyAlignment="1" applyProtection="1">
      <alignment horizontal="right" vertical="center" wrapText="1"/>
    </xf>
    <xf numFmtId="0" fontId="16" fillId="0" borderId="0" xfId="6" applyFont="1" applyFill="1" applyBorder="1" applyAlignment="1">
      <alignment horizontal="right"/>
    </xf>
    <xf numFmtId="0" fontId="9" fillId="0" borderId="0" xfId="6" applyFont="1" applyFill="1" applyBorder="1"/>
    <xf numFmtId="3" fontId="9" fillId="0" borderId="0" xfId="6" applyNumberFormat="1" applyFont="1" applyFill="1" applyBorder="1" applyAlignment="1">
      <alignment horizontal="center"/>
    </xf>
    <xf numFmtId="3" fontId="16" fillId="0" borderId="0" xfId="6" applyNumberFormat="1" applyFont="1" applyFill="1" applyBorder="1" applyAlignment="1">
      <alignment horizontal="center"/>
    </xf>
    <xf numFmtId="3" fontId="12" fillId="0" borderId="0" xfId="6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right"/>
    </xf>
    <xf numFmtId="3" fontId="16" fillId="0" borderId="0" xfId="0" applyNumberFormat="1" applyFont="1" applyFill="1" applyAlignment="1">
      <alignment horizontal="center"/>
    </xf>
    <xf numFmtId="3" fontId="12" fillId="0" borderId="0" xfId="0" applyNumberFormat="1" applyFont="1" applyFill="1" applyAlignment="1">
      <alignment horizontal="center"/>
    </xf>
    <xf numFmtId="0" fontId="16" fillId="0" borderId="0" xfId="0" applyFont="1" applyAlignment="1">
      <alignment horizontal="right"/>
    </xf>
    <xf numFmtId="3" fontId="16" fillId="0" borderId="0" xfId="0" applyNumberFormat="1" applyFont="1" applyAlignment="1">
      <alignment horizontal="center"/>
    </xf>
    <xf numFmtId="0" fontId="52" fillId="0" borderId="0" xfId="6" quotePrefix="1" applyFont="1" applyFill="1" applyBorder="1" applyAlignment="1" applyProtection="1">
      <alignment horizontal="center" vertical="justify"/>
    </xf>
    <xf numFmtId="0" fontId="53" fillId="0" borderId="0" xfId="0" applyFont="1" applyAlignment="1">
      <alignment horizontal="center"/>
    </xf>
    <xf numFmtId="0" fontId="15" fillId="0" borderId="0" xfId="6" applyFont="1" applyFill="1" applyBorder="1" applyAlignment="1" applyProtection="1">
      <alignment horizontal="right"/>
    </xf>
    <xf numFmtId="0" fontId="33" fillId="0" borderId="0" xfId="6" applyFont="1" applyAlignment="1">
      <alignment horizontal="left" vertical="justify"/>
    </xf>
    <xf numFmtId="0" fontId="33" fillId="0" borderId="0" xfId="6" applyFont="1" applyAlignment="1">
      <alignment horizontal="center" vertical="justify"/>
    </xf>
    <xf numFmtId="0" fontId="54" fillId="0" borderId="0" xfId="6" applyFont="1" applyAlignment="1">
      <alignment horizontal="center" vertical="justify"/>
    </xf>
    <xf numFmtId="0" fontId="12" fillId="0" borderId="3" xfId="6" applyFont="1" applyFill="1" applyBorder="1" applyAlignment="1" applyProtection="1">
      <alignment horizontal="center" vertical="center" wrapText="1"/>
    </xf>
    <xf numFmtId="0" fontId="53" fillId="0" borderId="3" xfId="6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right" vertical="center" wrapText="1"/>
    </xf>
    <xf numFmtId="3" fontId="9" fillId="0" borderId="3" xfId="6" applyNumberFormat="1" applyFont="1" applyFill="1" applyBorder="1" applyAlignment="1" applyProtection="1">
      <alignment vertical="justify" wrapText="1"/>
    </xf>
    <xf numFmtId="3" fontId="9" fillId="0" borderId="3" xfId="6" applyNumberFormat="1" applyFont="1" applyFill="1" applyBorder="1" applyAlignment="1" applyProtection="1">
      <alignment horizontal="center" vertical="justify"/>
    </xf>
    <xf numFmtId="3" fontId="53" fillId="0" borderId="3" xfId="6" applyNumberFormat="1" applyFont="1" applyFill="1" applyBorder="1" applyAlignment="1" applyProtection="1">
      <alignment horizontal="center" vertical="justify"/>
    </xf>
    <xf numFmtId="3" fontId="12" fillId="0" borderId="3" xfId="6" applyNumberFormat="1" applyFont="1" applyFill="1" applyBorder="1" applyAlignment="1" applyProtection="1">
      <alignment horizontal="center" vertical="justify"/>
    </xf>
    <xf numFmtId="3" fontId="52" fillId="0" borderId="3" xfId="6" applyNumberFormat="1" applyFont="1" applyFill="1" applyBorder="1" applyAlignment="1" applyProtection="1">
      <alignment horizontal="center" vertical="justify"/>
    </xf>
    <xf numFmtId="0" fontId="53" fillId="0" borderId="0" xfId="0" applyFont="1" applyFill="1" applyAlignment="1">
      <alignment horizontal="center"/>
    </xf>
    <xf numFmtId="3" fontId="16" fillId="0" borderId="3" xfId="6" applyNumberFormat="1" applyFont="1" applyFill="1" applyBorder="1" applyAlignment="1" applyProtection="1">
      <alignment horizontal="right" vertical="justify" wrapText="1"/>
    </xf>
    <xf numFmtId="3" fontId="9" fillId="0" borderId="3" xfId="6" applyNumberFormat="1" applyFont="1" applyFill="1" applyBorder="1" applyAlignment="1" applyProtection="1">
      <alignment horizontal="center" vertical="justify" wrapText="1"/>
    </xf>
    <xf numFmtId="3" fontId="53" fillId="0" borderId="3" xfId="6" applyNumberFormat="1" applyFont="1" applyFill="1" applyBorder="1" applyAlignment="1" applyProtection="1">
      <alignment horizontal="center" vertical="justify" wrapText="1"/>
    </xf>
    <xf numFmtId="3" fontId="12" fillId="0" borderId="3" xfId="6" applyNumberFormat="1" applyFont="1" applyFill="1" applyBorder="1" applyAlignment="1" applyProtection="1">
      <alignment horizontal="center" vertical="justify" wrapText="1"/>
    </xf>
    <xf numFmtId="3" fontId="52" fillId="0" borderId="3" xfId="6" applyNumberFormat="1" applyFont="1" applyFill="1" applyBorder="1" applyAlignment="1" applyProtection="1">
      <alignment horizontal="center" vertical="justify" wrapText="1"/>
    </xf>
    <xf numFmtId="3" fontId="9" fillId="0" borderId="3" xfId="6" applyNumberFormat="1" applyFont="1" applyFill="1" applyBorder="1" applyAlignment="1" applyProtection="1">
      <alignment horizontal="center" vertical="center" wrapText="1"/>
    </xf>
    <xf numFmtId="3" fontId="53" fillId="0" borderId="3" xfId="6" applyNumberFormat="1" applyFont="1" applyFill="1" applyBorder="1" applyAlignment="1" applyProtection="1">
      <alignment horizontal="center" vertical="center" wrapText="1"/>
    </xf>
    <xf numFmtId="3" fontId="52" fillId="0" borderId="3" xfId="6" applyNumberFormat="1" applyFont="1" applyFill="1" applyBorder="1" applyAlignment="1" applyProtection="1">
      <alignment horizontal="center" vertical="center" wrapText="1"/>
    </xf>
    <xf numFmtId="3" fontId="15" fillId="0" borderId="3" xfId="6" applyNumberFormat="1" applyFont="1" applyFill="1" applyBorder="1" applyAlignment="1" applyProtection="1">
      <alignment horizontal="right" vertical="justify" wrapText="1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0" fontId="16" fillId="0" borderId="0" xfId="0" applyFont="1" applyFill="1"/>
    <xf numFmtId="3" fontId="12" fillId="0" borderId="3" xfId="6" applyNumberFormat="1" applyFont="1" applyFill="1" applyBorder="1" applyAlignment="1" applyProtection="1">
      <alignment horizontal="left" wrapText="1"/>
    </xf>
    <xf numFmtId="3" fontId="12" fillId="0" borderId="4" xfId="6" applyNumberFormat="1" applyFont="1" applyFill="1" applyBorder="1" applyAlignment="1" applyProtection="1">
      <alignment wrapText="1"/>
    </xf>
    <xf numFmtId="3" fontId="9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53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>
      <alignment horizontal="center" vertical="justify"/>
    </xf>
    <xf numFmtId="3" fontId="9" fillId="0" borderId="0" xfId="0" applyNumberFormat="1" applyFont="1" applyFill="1" applyBorder="1" applyAlignment="1">
      <alignment horizontal="center" vertical="justify"/>
    </xf>
    <xf numFmtId="3" fontId="23" fillId="0" borderId="0" xfId="0" applyNumberFormat="1" applyFont="1" applyFill="1" applyBorder="1" applyAlignment="1">
      <alignment horizontal="center" vertical="justify"/>
    </xf>
    <xf numFmtId="0" fontId="23" fillId="0" borderId="0" xfId="0" applyFont="1" applyFill="1" applyBorder="1" applyAlignment="1">
      <alignment vertical="justify"/>
    </xf>
    <xf numFmtId="3" fontId="16" fillId="0" borderId="2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>
      <alignment horizontal="center" vertical="justify"/>
    </xf>
    <xf numFmtId="3" fontId="23" fillId="0" borderId="2" xfId="0" applyNumberFormat="1" applyFont="1" applyFill="1" applyBorder="1" applyAlignment="1">
      <alignment horizontal="center" vertical="justify"/>
    </xf>
    <xf numFmtId="0" fontId="16" fillId="0" borderId="3" xfId="0" applyFont="1" applyFill="1" applyBorder="1" applyAlignment="1" applyProtection="1">
      <alignment horizontal="right" vertical="justify" wrapText="1"/>
    </xf>
    <xf numFmtId="3" fontId="16" fillId="0" borderId="3" xfId="0" applyNumberFormat="1" applyFont="1" applyFill="1" applyBorder="1" applyAlignment="1">
      <alignment horizontal="left"/>
    </xf>
    <xf numFmtId="3" fontId="16" fillId="0" borderId="3" xfId="0" applyNumberFormat="1" applyFont="1" applyFill="1" applyBorder="1" applyAlignment="1">
      <alignment horizontal="center" vertical="justify"/>
    </xf>
    <xf numFmtId="3" fontId="9" fillId="0" borderId="3" xfId="0" applyNumberFormat="1" applyFont="1" applyFill="1" applyBorder="1" applyAlignment="1">
      <alignment horizontal="center" vertical="justify"/>
    </xf>
    <xf numFmtId="3" fontId="23" fillId="0" borderId="3" xfId="0" applyNumberFormat="1" applyFont="1" applyFill="1" applyBorder="1" applyAlignment="1">
      <alignment horizontal="center" vertical="justify"/>
    </xf>
    <xf numFmtId="0" fontId="16" fillId="0" borderId="3" xfId="0" quotePrefix="1" applyNumberFormat="1" applyFont="1" applyFill="1" applyBorder="1" applyAlignment="1" applyProtection="1">
      <alignment horizontal="right" vertical="justify" wrapText="1"/>
    </xf>
    <xf numFmtId="3" fontId="9" fillId="3" borderId="3" xfId="0" applyNumberFormat="1" applyFont="1" applyFill="1" applyBorder="1" applyAlignment="1" applyProtection="1">
      <alignment horizontal="center" vertical="justify"/>
      <protection locked="0"/>
    </xf>
    <xf numFmtId="3" fontId="16" fillId="3" borderId="3" xfId="0" applyNumberFormat="1" applyFont="1" applyFill="1" applyBorder="1" applyAlignment="1" applyProtection="1">
      <alignment horizontal="center" vertical="justify"/>
      <protection locked="0"/>
    </xf>
    <xf numFmtId="3" fontId="9" fillId="0" borderId="3" xfId="0" applyNumberFormat="1" applyFont="1" applyFill="1" applyBorder="1" applyAlignment="1" applyProtection="1">
      <alignment horizontal="center" vertical="justify"/>
      <protection locked="0"/>
    </xf>
    <xf numFmtId="0" fontId="16" fillId="0" borderId="3" xfId="0" applyNumberFormat="1" applyFont="1" applyFill="1" applyBorder="1" applyAlignment="1" applyProtection="1">
      <alignment horizontal="right" vertical="justify" wrapText="1"/>
    </xf>
    <xf numFmtId="3" fontId="9" fillId="0" borderId="3" xfId="0" applyNumberFormat="1" applyFont="1" applyFill="1" applyBorder="1" applyAlignment="1" applyProtection="1">
      <alignment horizontal="center" vertical="justify" wrapText="1"/>
    </xf>
    <xf numFmtId="3" fontId="12" fillId="0" borderId="3" xfId="0" applyNumberFormat="1" applyFont="1" applyFill="1" applyBorder="1" applyAlignment="1" applyProtection="1">
      <alignment horizontal="center" vertical="justify" wrapText="1"/>
    </xf>
    <xf numFmtId="3" fontId="15" fillId="0" borderId="3" xfId="0" applyNumberFormat="1" applyFont="1" applyFill="1" applyBorder="1" applyAlignment="1" applyProtection="1">
      <alignment horizontal="center" vertical="justify" wrapText="1"/>
    </xf>
    <xf numFmtId="0" fontId="9" fillId="0" borderId="3" xfId="0" applyFont="1" applyFill="1" applyBorder="1" applyAlignment="1" applyProtection="1">
      <alignment horizontal="left" vertical="justify" wrapText="1"/>
    </xf>
    <xf numFmtId="164" fontId="9" fillId="0" borderId="3" xfId="0" applyNumberFormat="1" applyFont="1" applyFill="1" applyBorder="1" applyAlignment="1" applyProtection="1">
      <alignment vertical="justify" wrapText="1"/>
    </xf>
    <xf numFmtId="3" fontId="12" fillId="0" borderId="3" xfId="0" applyNumberFormat="1" applyFont="1" applyFill="1" applyBorder="1" applyAlignment="1" applyProtection="1">
      <alignment horizontal="center" vertical="justify"/>
      <protection locked="0"/>
    </xf>
    <xf numFmtId="0" fontId="55" fillId="0" borderId="0" xfId="0" applyFont="1" applyFill="1" applyBorder="1" applyAlignment="1">
      <alignment vertical="justify"/>
    </xf>
    <xf numFmtId="3" fontId="15" fillId="0" borderId="2" xfId="0" applyNumberFormat="1" applyFont="1" applyFill="1" applyBorder="1" applyAlignment="1" applyProtection="1">
      <alignment horizontal="center" vertical="justify" wrapText="1"/>
    </xf>
    <xf numFmtId="3" fontId="12" fillId="0" borderId="2" xfId="0" applyNumberFormat="1" applyFont="1" applyFill="1" applyBorder="1" applyAlignment="1" applyProtection="1">
      <alignment horizontal="center" vertical="justify" wrapText="1"/>
    </xf>
    <xf numFmtId="3" fontId="12" fillId="0" borderId="5" xfId="0" applyNumberFormat="1" applyFont="1" applyFill="1" applyBorder="1" applyAlignment="1" applyProtection="1">
      <alignment horizontal="center" vertical="justify" wrapText="1"/>
    </xf>
    <xf numFmtId="3" fontId="9" fillId="0" borderId="5" xfId="0" applyNumberFormat="1" applyFont="1" applyFill="1" applyBorder="1" applyAlignment="1">
      <alignment horizontal="center" vertical="justify"/>
    </xf>
    <xf numFmtId="3" fontId="12" fillId="0" borderId="3" xfId="0" applyNumberFormat="1" applyFont="1" applyFill="1" applyBorder="1" applyAlignment="1" applyProtection="1">
      <alignment horizontal="left" vertical="justify" wrapText="1"/>
    </xf>
    <xf numFmtId="3" fontId="15" fillId="0" borderId="3" xfId="0" applyNumberFormat="1" applyFont="1" applyFill="1" applyBorder="1" applyAlignment="1" applyProtection="1">
      <alignment horizontal="left" vertical="justify" wrapText="1"/>
    </xf>
    <xf numFmtId="164" fontId="12" fillId="0" borderId="3" xfId="0" applyNumberFormat="1" applyFont="1" applyFill="1" applyBorder="1" applyAlignment="1" applyProtection="1">
      <alignment vertical="justify" wrapText="1"/>
    </xf>
    <xf numFmtId="3" fontId="15" fillId="0" borderId="3" xfId="0" applyNumberFormat="1" applyFont="1" applyFill="1" applyBorder="1" applyAlignment="1" applyProtection="1">
      <alignment horizontal="center" vertical="justify"/>
      <protection locked="0"/>
    </xf>
    <xf numFmtId="3" fontId="16" fillId="0" borderId="3" xfId="0" applyNumberFormat="1" applyFont="1" applyFill="1" applyBorder="1" applyAlignment="1" applyProtection="1">
      <alignment horizontal="center" vertical="justify"/>
      <protection locked="0"/>
    </xf>
    <xf numFmtId="0" fontId="12" fillId="0" borderId="3" xfId="0" applyFont="1" applyFill="1" applyBorder="1" applyAlignment="1" applyProtection="1">
      <alignment vertical="justify" wrapText="1"/>
    </xf>
    <xf numFmtId="0" fontId="56" fillId="0" borderId="0" xfId="0" applyFont="1" applyFill="1" applyBorder="1" applyAlignment="1">
      <alignment vertical="justify"/>
    </xf>
    <xf numFmtId="164" fontId="16" fillId="0" borderId="3" xfId="0" applyNumberFormat="1" applyFont="1" applyFill="1" applyBorder="1" applyAlignment="1" applyProtection="1">
      <alignment horizontal="right" vertical="justify" wrapText="1"/>
    </xf>
    <xf numFmtId="3" fontId="23" fillId="0" borderId="3" xfId="0" applyNumberFormat="1" applyFont="1" applyFill="1" applyBorder="1" applyAlignment="1">
      <alignment vertical="justify"/>
    </xf>
    <xf numFmtId="3" fontId="57" fillId="0" borderId="3" xfId="0" applyNumberFormat="1" applyFont="1" applyFill="1" applyBorder="1" applyAlignment="1">
      <alignment vertical="justify"/>
    </xf>
    <xf numFmtId="164" fontId="12" fillId="0" borderId="3" xfId="0" applyNumberFormat="1" applyFont="1" applyFill="1" applyBorder="1" applyAlignment="1" applyProtection="1">
      <alignment horizontal="left" vertical="justify" wrapText="1"/>
    </xf>
    <xf numFmtId="3" fontId="16" fillId="0" borderId="3" xfId="0" applyNumberFormat="1" applyFont="1" applyFill="1" applyBorder="1" applyAlignment="1" applyProtection="1">
      <alignment horizontal="center" vertical="justify" wrapText="1"/>
    </xf>
    <xf numFmtId="3" fontId="16" fillId="3" borderId="3" xfId="0" applyNumberFormat="1" applyFont="1" applyFill="1" applyBorder="1" applyAlignment="1">
      <alignment horizontal="center" vertical="justify"/>
    </xf>
    <xf numFmtId="3" fontId="9" fillId="3" borderId="3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 applyProtection="1">
      <alignment horizontal="center" vertical="justify"/>
      <protection locked="0"/>
    </xf>
    <xf numFmtId="3" fontId="12" fillId="3" borderId="3" xfId="0" applyNumberFormat="1" applyFont="1" applyFill="1" applyBorder="1" applyAlignment="1" applyProtection="1">
      <alignment horizontal="center" vertical="justify" wrapText="1"/>
    </xf>
    <xf numFmtId="0" fontId="16" fillId="0" borderId="0" xfId="0" applyNumberFormat="1" applyFont="1" applyFill="1" applyBorder="1" applyAlignment="1" applyProtection="1">
      <alignment horizontal="right" vertical="justify"/>
    </xf>
    <xf numFmtId="0" fontId="9" fillId="0" borderId="0" xfId="0" applyFont="1" applyFill="1" applyBorder="1" applyAlignment="1" applyProtection="1">
      <alignment vertical="justify"/>
    </xf>
    <xf numFmtId="3" fontId="9" fillId="0" borderId="0" xfId="0" applyNumberFormat="1" applyFont="1" applyFill="1" applyBorder="1" applyAlignment="1" applyProtection="1">
      <alignment horizontal="center" vertical="justify"/>
    </xf>
    <xf numFmtId="3" fontId="16" fillId="0" borderId="0" xfId="0" applyNumberFormat="1" applyFont="1" applyFill="1" applyBorder="1" applyAlignment="1" applyProtection="1">
      <alignment horizontal="center" vertical="justify"/>
    </xf>
    <xf numFmtId="0" fontId="4" fillId="0" borderId="2" xfId="0" applyFont="1" applyBorder="1" applyAlignment="1">
      <alignment vertical="distributed"/>
    </xf>
    <xf numFmtId="0" fontId="4" fillId="0" borderId="2" xfId="0" applyFont="1" applyBorder="1" applyAlignment="1">
      <alignment vertical="distributed" wrapText="1"/>
    </xf>
    <xf numFmtId="0" fontId="5" fillId="0" borderId="0" xfId="0" applyFont="1" applyAlignment="1">
      <alignment horizontal="left" wrapText="1"/>
    </xf>
    <xf numFmtId="0" fontId="4" fillId="0" borderId="22" xfId="0" applyFont="1" applyFill="1" applyBorder="1" applyAlignment="1">
      <alignment vertical="distributed" wrapText="1"/>
    </xf>
    <xf numFmtId="0" fontId="46" fillId="0" borderId="2" xfId="5" applyFont="1" applyBorder="1" applyAlignment="1" applyProtection="1">
      <alignment vertical="distributed"/>
    </xf>
    <xf numFmtId="0" fontId="43" fillId="0" borderId="0" xfId="0" applyFont="1" applyAlignment="1">
      <alignment horizontal="left" vertical="distributed"/>
    </xf>
    <xf numFmtId="0" fontId="62" fillId="0" borderId="23" xfId="0" applyFont="1" applyBorder="1" applyAlignment="1">
      <alignment horizontal="left" vertical="distributed"/>
    </xf>
    <xf numFmtId="0" fontId="62" fillId="0" borderId="24" xfId="0" applyFont="1" applyBorder="1" applyAlignment="1">
      <alignment horizontal="left" vertical="distributed"/>
    </xf>
    <xf numFmtId="0" fontId="62" fillId="0" borderId="25" xfId="0" applyFont="1" applyBorder="1" applyAlignment="1">
      <alignment horizontal="left" vertical="distributed"/>
    </xf>
    <xf numFmtId="0" fontId="62" fillId="0" borderId="26" xfId="0" applyFont="1" applyBorder="1" applyAlignment="1">
      <alignment horizontal="left" vertical="distributed"/>
    </xf>
    <xf numFmtId="0" fontId="62" fillId="0" borderId="27" xfId="0" applyFont="1" applyBorder="1" applyAlignment="1">
      <alignment horizontal="left" vertical="distributed"/>
    </xf>
    <xf numFmtId="0" fontId="62" fillId="0" borderId="28" xfId="0" applyFont="1" applyBorder="1" applyAlignment="1">
      <alignment horizontal="left" vertical="distributed"/>
    </xf>
    <xf numFmtId="49" fontId="34" fillId="0" borderId="0" xfId="1" applyNumberFormat="1" applyFont="1" applyFill="1" applyAlignment="1" applyProtection="1">
      <alignment horizontal="left" vertical="distributed"/>
    </xf>
    <xf numFmtId="0" fontId="34" fillId="0" borderId="0" xfId="1" applyFont="1" applyFill="1" applyAlignment="1" applyProtection="1">
      <alignment vertical="distributed"/>
    </xf>
    <xf numFmtId="49" fontId="28" fillId="0" borderId="3" xfId="1" applyNumberFormat="1" applyFont="1" applyFill="1" applyBorder="1" applyAlignment="1" applyProtection="1">
      <alignment horizontal="left" vertical="distributed"/>
    </xf>
    <xf numFmtId="0" fontId="28" fillId="0" borderId="3" xfId="1" applyFont="1" applyFill="1" applyBorder="1" applyAlignment="1" applyProtection="1">
      <alignment horizontal="center" vertical="distributed"/>
    </xf>
    <xf numFmtId="49" fontId="26" fillId="0" borderId="3" xfId="1" applyNumberFormat="1" applyFont="1" applyFill="1" applyBorder="1" applyAlignment="1" applyProtection="1">
      <alignment horizontal="left" vertical="distributed"/>
    </xf>
    <xf numFmtId="0" fontId="26" fillId="0" borderId="3" xfId="1" applyFont="1" applyFill="1" applyBorder="1" applyAlignment="1" applyProtection="1">
      <alignment horizontal="center" vertical="distributed"/>
    </xf>
    <xf numFmtId="49" fontId="26" fillId="0" borderId="3" xfId="1" applyNumberFormat="1" applyFont="1" applyFill="1" applyBorder="1" applyAlignment="1" applyProtection="1">
      <alignment horizontal="right" vertical="distributed"/>
    </xf>
    <xf numFmtId="0" fontId="26" fillId="0" borderId="3" xfId="1" applyFont="1" applyFill="1" applyBorder="1" applyAlignment="1" applyProtection="1">
      <alignment vertical="distributed" wrapText="1"/>
    </xf>
    <xf numFmtId="0" fontId="28" fillId="0" borderId="3" xfId="1" applyFont="1" applyFill="1" applyBorder="1" applyAlignment="1" applyProtection="1">
      <alignment vertical="distributed"/>
    </xf>
    <xf numFmtId="0" fontId="26" fillId="4" borderId="3" xfId="0" applyFont="1" applyFill="1" applyBorder="1" applyAlignment="1" applyProtection="1">
      <alignment vertical="center" wrapText="1"/>
    </xf>
    <xf numFmtId="0" fontId="26" fillId="0" borderId="3" xfId="1" applyFont="1" applyFill="1" applyBorder="1" applyAlignment="1" applyProtection="1">
      <alignment horizontal="right" vertical="distributed"/>
    </xf>
    <xf numFmtId="49" fontId="26" fillId="4" borderId="3" xfId="1" applyNumberFormat="1" applyFont="1" applyFill="1" applyBorder="1" applyAlignment="1" applyProtection="1">
      <alignment horizontal="right" vertical="distributed"/>
    </xf>
    <xf numFmtId="49" fontId="30" fillId="0" borderId="3" xfId="1" applyNumberFormat="1" applyFont="1" applyFill="1" applyBorder="1" applyAlignment="1" applyProtection="1">
      <alignment horizontal="right" vertical="distributed"/>
    </xf>
    <xf numFmtId="0" fontId="22" fillId="0" borderId="3" xfId="1" applyFont="1" applyFill="1" applyBorder="1" applyAlignment="1" applyProtection="1">
      <alignment vertical="distributed"/>
    </xf>
    <xf numFmtId="49" fontId="26" fillId="0" borderId="14" xfId="1" applyNumberFormat="1" applyFont="1" applyFill="1" applyBorder="1" applyAlignment="1" applyProtection="1">
      <alignment horizontal="right" vertical="distributed"/>
    </xf>
    <xf numFmtId="0" fontId="26" fillId="0" borderId="14" xfId="1" applyFont="1" applyFill="1" applyBorder="1" applyAlignment="1" applyProtection="1">
      <alignment vertical="distributed" wrapText="1"/>
    </xf>
    <xf numFmtId="49" fontId="26" fillId="0" borderId="11" xfId="1" applyNumberFormat="1" applyFont="1" applyFill="1" applyBorder="1" applyAlignment="1" applyProtection="1">
      <alignment horizontal="right" vertical="distributed"/>
    </xf>
    <xf numFmtId="0" fontId="26" fillId="0" borderId="11" xfId="1" applyFont="1" applyFill="1" applyBorder="1" applyAlignment="1" applyProtection="1">
      <alignment vertical="distributed" wrapText="1"/>
    </xf>
    <xf numFmtId="0" fontId="9" fillId="0" borderId="0" xfId="0" applyFont="1" applyAlignment="1" applyProtection="1">
      <alignment horizontal="left" vertical="center" indent="4"/>
    </xf>
    <xf numFmtId="0" fontId="61" fillId="0" borderId="0" xfId="0" applyFont="1" applyAlignment="1" applyProtection="1">
      <alignment horizontal="left" vertical="center" indent="4"/>
    </xf>
    <xf numFmtId="49" fontId="34" fillId="0" borderId="0" xfId="1" applyNumberFormat="1" applyFont="1" applyFill="1" applyAlignment="1" applyProtection="1">
      <alignment vertical="distributed"/>
    </xf>
    <xf numFmtId="0" fontId="40" fillId="0" borderId="0" xfId="1" applyFont="1" applyFill="1" applyAlignment="1" applyProtection="1">
      <alignment vertical="distributed"/>
    </xf>
    <xf numFmtId="0" fontId="18" fillId="0" borderId="0" xfId="1" applyFont="1" applyFill="1" applyAlignment="1" applyProtection="1">
      <alignment vertical="distributed"/>
    </xf>
    <xf numFmtId="0" fontId="17" fillId="0" borderId="3" xfId="1" applyFont="1" applyFill="1" applyBorder="1" applyAlignment="1" applyProtection="1">
      <alignment vertical="distributed" wrapText="1"/>
    </xf>
    <xf numFmtId="0" fontId="19" fillId="0" borderId="3" xfId="1" applyFont="1" applyFill="1" applyBorder="1" applyAlignment="1" applyProtection="1">
      <alignment vertical="distributed" wrapText="1"/>
    </xf>
    <xf numFmtId="0" fontId="17" fillId="0" borderId="0" xfId="1" applyFont="1" applyFill="1" applyBorder="1" applyAlignment="1" applyProtection="1">
      <alignment vertical="distributed" wrapText="1"/>
    </xf>
    <xf numFmtId="49" fontId="34" fillId="0" borderId="3" xfId="1" applyNumberFormat="1" applyFont="1" applyFill="1" applyBorder="1" applyAlignment="1" applyProtection="1">
      <alignment horizontal="left" vertical="distributed"/>
    </xf>
    <xf numFmtId="49" fontId="34" fillId="0" borderId="3" xfId="1" applyNumberFormat="1" applyFont="1" applyFill="1" applyBorder="1" applyAlignment="1">
      <alignment horizontal="left" vertical="distributed"/>
    </xf>
    <xf numFmtId="0" fontId="34" fillId="0" borderId="3" xfId="1" applyFont="1" applyFill="1" applyBorder="1" applyAlignment="1">
      <alignment vertical="distributed"/>
    </xf>
    <xf numFmtId="0" fontId="65" fillId="0" borderId="0" xfId="0" applyFont="1" applyBorder="1"/>
    <xf numFmtId="0" fontId="0" fillId="0" borderId="15" xfId="0" applyBorder="1"/>
    <xf numFmtId="0" fontId="65" fillId="0" borderId="16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67" fillId="3" borderId="3" xfId="0" applyFont="1" applyFill="1" applyBorder="1" applyAlignment="1">
      <alignment horizontal="center" vertical="center" wrapText="1"/>
    </xf>
    <xf numFmtId="0" fontId="68" fillId="0" borderId="0" xfId="0" applyFont="1" applyBorder="1"/>
    <xf numFmtId="0" fontId="69" fillId="3" borderId="0" xfId="0" applyFont="1" applyFill="1" applyBorder="1" applyAlignment="1">
      <alignment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wrapText="1"/>
    </xf>
    <xf numFmtId="4" fontId="0" fillId="0" borderId="0" xfId="0" applyNumberFormat="1" applyBorder="1"/>
    <xf numFmtId="0" fontId="68" fillId="0" borderId="0" xfId="0" applyFont="1" applyBorder="1" applyAlignment="1">
      <alignment horizontal="left" vertical="center"/>
    </xf>
    <xf numFmtId="0" fontId="68" fillId="0" borderId="0" xfId="0" applyFont="1" applyBorder="1" applyAlignment="1">
      <alignment horizontal="center"/>
    </xf>
    <xf numFmtId="0" fontId="68" fillId="0" borderId="0" xfId="0" applyFont="1" applyFill="1" applyBorder="1" applyAlignment="1">
      <alignment horizontal="center" vertical="center"/>
    </xf>
    <xf numFmtId="4" fontId="68" fillId="0" borderId="3" xfId="0" applyNumberFormat="1" applyFont="1" applyFill="1" applyBorder="1" applyAlignment="1">
      <alignment horizontal="center" vertical="center" wrapText="1"/>
    </xf>
    <xf numFmtId="4" fontId="68" fillId="0" borderId="0" xfId="0" applyNumberFormat="1" applyFont="1" applyFill="1" applyBorder="1" applyAlignment="1">
      <alignment wrapText="1"/>
    </xf>
    <xf numFmtId="0" fontId="65" fillId="0" borderId="0" xfId="0" applyFont="1" applyBorder="1" applyAlignment="1">
      <alignment wrapText="1"/>
    </xf>
    <xf numFmtId="0" fontId="41" fillId="3" borderId="3" xfId="0" applyFont="1" applyFill="1" applyBorder="1" applyAlignment="1">
      <alignment horizontal="center" vertical="center" wrapText="1"/>
    </xf>
    <xf numFmtId="0" fontId="68" fillId="0" borderId="18" xfId="0" applyFont="1" applyBorder="1"/>
    <xf numFmtId="0" fontId="69" fillId="3" borderId="11" xfId="0" applyFont="1" applyFill="1" applyBorder="1" applyAlignment="1">
      <alignment vertical="center" wrapText="1"/>
    </xf>
    <xf numFmtId="0" fontId="69" fillId="3" borderId="3" xfId="0" applyFont="1" applyFill="1" applyBorder="1" applyAlignment="1">
      <alignment vertical="center" wrapText="1"/>
    </xf>
    <xf numFmtId="0" fontId="65" fillId="3" borderId="3" xfId="0" applyFont="1" applyFill="1" applyBorder="1" applyAlignment="1">
      <alignment horizontal="right" vertical="center" wrapText="1"/>
    </xf>
    <xf numFmtId="0" fontId="65" fillId="0" borderId="0" xfId="0" applyFont="1" applyBorder="1" applyAlignment="1">
      <alignment horizontal="center" vertical="center"/>
    </xf>
    <xf numFmtId="0" fontId="41" fillId="3" borderId="5" xfId="0" applyFont="1" applyFill="1" applyBorder="1" applyAlignment="1">
      <alignment horizontal="center" vertical="center"/>
    </xf>
    <xf numFmtId="0" fontId="41" fillId="3" borderId="3" xfId="0" applyFont="1" applyFill="1" applyBorder="1" applyAlignment="1">
      <alignment horizontal="center" vertical="center"/>
    </xf>
    <xf numFmtId="9" fontId="67" fillId="3" borderId="3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/>
    </xf>
    <xf numFmtId="4" fontId="4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0" fillId="0" borderId="0" xfId="0" applyFont="1" applyBorder="1"/>
    <xf numFmtId="4" fontId="41" fillId="3" borderId="3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0" fontId="0" fillId="8" borderId="0" xfId="0" applyFill="1" applyBorder="1" applyAlignment="1">
      <alignment vertical="center"/>
    </xf>
    <xf numFmtId="0" fontId="0" fillId="0" borderId="20" xfId="0" applyBorder="1"/>
    <xf numFmtId="0" fontId="65" fillId="0" borderId="6" xfId="0" applyFont="1" applyBorder="1"/>
    <xf numFmtId="0" fontId="0" fillId="0" borderId="6" xfId="0" applyBorder="1"/>
    <xf numFmtId="0" fontId="0" fillId="0" borderId="21" xfId="0" applyBorder="1"/>
    <xf numFmtId="0" fontId="67" fillId="4" borderId="3" xfId="0" applyFont="1" applyFill="1" applyBorder="1" applyAlignment="1">
      <alignment horizontal="center" vertical="center" wrapText="1"/>
    </xf>
    <xf numFmtId="0" fontId="65" fillId="4" borderId="0" xfId="0" applyFont="1" applyFill="1" applyBorder="1"/>
    <xf numFmtId="0" fontId="69" fillId="4" borderId="0" xfId="0" applyFont="1" applyFill="1" applyBorder="1" applyAlignment="1">
      <alignment wrapText="1"/>
    </xf>
    <xf numFmtId="4" fontId="68" fillId="4" borderId="3" xfId="0" applyNumberFormat="1" applyFont="1" applyFill="1" applyBorder="1" applyAlignment="1">
      <alignment horizontal="center" vertical="center"/>
    </xf>
    <xf numFmtId="4" fontId="41" fillId="4" borderId="3" xfId="0" applyNumberFormat="1" applyFont="1" applyFill="1" applyBorder="1" applyAlignment="1">
      <alignment horizontal="center" vertical="center"/>
    </xf>
    <xf numFmtId="9" fontId="67" fillId="4" borderId="3" xfId="0" applyNumberFormat="1" applyFont="1" applyFill="1" applyBorder="1" applyAlignment="1">
      <alignment horizontal="center" vertical="top" wrapText="1"/>
    </xf>
    <xf numFmtId="0" fontId="0" fillId="4" borderId="0" xfId="0" applyFill="1" applyBorder="1"/>
    <xf numFmtId="0" fontId="73" fillId="0" borderId="0" xfId="0" applyFont="1" applyBorder="1"/>
    <xf numFmtId="4" fontId="0" fillId="4" borderId="0" xfId="0" applyNumberFormat="1" applyFont="1" applyFill="1" applyBorder="1" applyAlignment="1">
      <alignment horizontal="left" vertical="center"/>
    </xf>
    <xf numFmtId="4" fontId="34" fillId="0" borderId="0" xfId="1" applyNumberFormat="1" applyFont="1" applyFill="1" applyAlignment="1" applyProtection="1">
      <alignment horizontal="center" vertical="distributed"/>
    </xf>
    <xf numFmtId="4" fontId="19" fillId="0" borderId="0" xfId="1" applyNumberFormat="1" applyFont="1" applyFill="1" applyAlignment="1" applyProtection="1">
      <alignment horizontal="center" vertical="distributed"/>
    </xf>
    <xf numFmtId="4" fontId="17" fillId="0" borderId="3" xfId="1" applyNumberFormat="1" applyFont="1" applyFill="1" applyBorder="1" applyAlignment="1" applyProtection="1">
      <alignment horizontal="center" vertical="distributed"/>
    </xf>
    <xf numFmtId="4" fontId="35" fillId="0" borderId="3" xfId="1" applyNumberFormat="1" applyFont="1" applyFill="1" applyBorder="1" applyAlignment="1" applyProtection="1">
      <alignment horizontal="center" vertical="distributed"/>
    </xf>
    <xf numFmtId="4" fontId="19" fillId="0" borderId="3" xfId="1" applyNumberFormat="1" applyFont="1" applyFill="1" applyBorder="1" applyAlignment="1" applyProtection="1">
      <alignment horizontal="center" vertical="distributed"/>
    </xf>
    <xf numFmtId="4" fontId="26" fillId="0" borderId="3" xfId="1" applyNumberFormat="1" applyFont="1" applyFill="1" applyBorder="1" applyAlignment="1" applyProtection="1">
      <alignment horizontal="center" vertical="distributed"/>
    </xf>
    <xf numFmtId="4" fontId="22" fillId="0" borderId="3" xfId="1" applyNumberFormat="1" applyFont="1" applyFill="1" applyBorder="1" applyAlignment="1" applyProtection="1">
      <alignment horizontal="center" vertical="distributed"/>
    </xf>
    <xf numFmtId="4" fontId="26" fillId="0" borderId="14" xfId="1" applyNumberFormat="1" applyFont="1" applyFill="1" applyBorder="1" applyAlignment="1" applyProtection="1">
      <alignment horizontal="center" vertical="distributed"/>
    </xf>
    <xf numFmtId="4" fontId="19" fillId="0" borderId="14" xfId="1" applyNumberFormat="1" applyFont="1" applyFill="1" applyBorder="1" applyAlignment="1" applyProtection="1">
      <alignment horizontal="center" vertical="distributed"/>
    </xf>
    <xf numFmtId="4" fontId="28" fillId="0" borderId="11" xfId="1" applyNumberFormat="1" applyFont="1" applyFill="1" applyBorder="1" applyAlignment="1" applyProtection="1">
      <alignment horizontal="center" vertical="distributed"/>
    </xf>
    <xf numFmtId="4" fontId="40" fillId="0" borderId="3" xfId="1" applyNumberFormat="1" applyFont="1" applyFill="1" applyBorder="1" applyAlignment="1" applyProtection="1">
      <alignment horizontal="center" vertical="distributed"/>
    </xf>
    <xf numFmtId="4" fontId="34" fillId="0" borderId="0" xfId="1" applyNumberFormat="1" applyFont="1" applyFill="1" applyAlignment="1">
      <alignment horizontal="center" vertical="distributed"/>
    </xf>
    <xf numFmtId="4" fontId="19" fillId="0" borderId="0" xfId="1" applyNumberFormat="1" applyFont="1" applyFill="1" applyAlignment="1">
      <alignment horizontal="center" vertical="distributed"/>
    </xf>
    <xf numFmtId="4" fontId="67" fillId="4" borderId="3" xfId="0" applyNumberFormat="1" applyFont="1" applyFill="1" applyBorder="1" applyAlignment="1">
      <alignment horizontal="center" vertical="center"/>
    </xf>
    <xf numFmtId="4" fontId="41" fillId="4" borderId="5" xfId="0" applyNumberFormat="1" applyFont="1" applyFill="1" applyBorder="1" applyAlignment="1">
      <alignment horizontal="center" vertical="center"/>
    </xf>
    <xf numFmtId="4" fontId="71" fillId="4" borderId="0" xfId="0" applyNumberFormat="1" applyFont="1" applyFill="1" applyBorder="1" applyAlignment="1">
      <alignment horizontal="center" vertical="center" wrapText="1"/>
    </xf>
    <xf numFmtId="4" fontId="41" fillId="4" borderId="0" xfId="0" applyNumberFormat="1" applyFont="1" applyFill="1" applyBorder="1" applyAlignment="1">
      <alignment horizontal="center" vertical="center"/>
    </xf>
    <xf numFmtId="0" fontId="71" fillId="4" borderId="0" xfId="0" applyFont="1" applyFill="1" applyBorder="1" applyAlignment="1">
      <alignment horizontal="center" vertical="center" wrapText="1"/>
    </xf>
    <xf numFmtId="0" fontId="34" fillId="4" borderId="2" xfId="1" applyFont="1" applyFill="1" applyBorder="1" applyAlignment="1" applyProtection="1">
      <alignment vertical="distributed"/>
    </xf>
    <xf numFmtId="0" fontId="34" fillId="0" borderId="5" xfId="1" applyFont="1" applyFill="1" applyBorder="1" applyAlignment="1">
      <alignment vertical="distributed"/>
    </xf>
    <xf numFmtId="0" fontId="34" fillId="3" borderId="5" xfId="1" applyFont="1" applyFill="1" applyBorder="1" applyAlignment="1">
      <alignment vertical="distributed"/>
    </xf>
    <xf numFmtId="0" fontId="69" fillId="3" borderId="18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>
      <alignment horizontal="center" vertical="center"/>
    </xf>
    <xf numFmtId="4" fontId="26" fillId="3" borderId="11" xfId="1" applyNumberFormat="1" applyFont="1" applyFill="1" applyBorder="1" applyAlignment="1" applyProtection="1">
      <alignment horizontal="center" vertical="distributed"/>
      <protection locked="0"/>
    </xf>
    <xf numFmtId="4" fontId="19" fillId="0" borderId="11" xfId="1" applyNumberFormat="1" applyFont="1" applyFill="1" applyBorder="1" applyAlignment="1" applyProtection="1">
      <alignment horizontal="center" vertical="distributed"/>
    </xf>
    <xf numFmtId="4" fontId="12" fillId="0" borderId="3" xfId="0" applyNumberFormat="1" applyFont="1" applyFill="1" applyBorder="1" applyAlignment="1">
      <alignment horizontal="center"/>
    </xf>
    <xf numFmtId="4" fontId="19" fillId="4" borderId="3" xfId="1" applyNumberFormat="1" applyFont="1" applyFill="1" applyBorder="1" applyAlignment="1" applyProtection="1">
      <alignment horizontal="center" vertical="distributed"/>
    </xf>
    <xf numFmtId="4" fontId="19" fillId="0" borderId="3" xfId="1" applyNumberFormat="1" applyFont="1" applyFill="1" applyBorder="1" applyAlignment="1">
      <alignment horizontal="center" vertical="distributed"/>
    </xf>
    <xf numFmtId="0" fontId="36" fillId="0" borderId="3" xfId="1" applyNumberFormat="1" applyFont="1" applyFill="1" applyBorder="1" applyAlignment="1" applyProtection="1">
      <alignment horizontal="center" vertical="distributed"/>
    </xf>
    <xf numFmtId="0" fontId="37" fillId="0" borderId="3" xfId="1" applyNumberFormat="1" applyFont="1" applyFill="1" applyBorder="1" applyAlignment="1" applyProtection="1">
      <alignment horizontal="center" vertical="distributed"/>
    </xf>
    <xf numFmtId="4" fontId="31" fillId="0" borderId="0" xfId="1" applyNumberFormat="1" applyFont="1" applyFill="1" applyAlignment="1" applyProtection="1">
      <alignment horizontal="left" vertical="distributed"/>
    </xf>
    <xf numFmtId="4" fontId="26" fillId="3" borderId="3" xfId="1" applyNumberFormat="1" applyFont="1" applyFill="1" applyBorder="1" applyAlignment="1" applyProtection="1">
      <alignment horizontal="center" vertical="distributed"/>
      <protection locked="0"/>
    </xf>
    <xf numFmtId="4" fontId="40" fillId="0" borderId="0" xfId="1" applyNumberFormat="1" applyFont="1" applyFill="1" applyBorder="1" applyAlignment="1" applyProtection="1">
      <alignment horizontal="center" vertical="distributed"/>
    </xf>
    <xf numFmtId="0" fontId="53" fillId="4" borderId="3" xfId="1" applyFont="1" applyFill="1" applyBorder="1" applyAlignment="1" applyProtection="1">
      <alignment vertical="distributed" wrapText="1"/>
    </xf>
    <xf numFmtId="0" fontId="77" fillId="4" borderId="3" xfId="1" applyFont="1" applyFill="1" applyBorder="1" applyAlignment="1" applyProtection="1">
      <alignment vertical="distributed" wrapText="1"/>
    </xf>
    <xf numFmtId="4" fontId="53" fillId="3" borderId="3" xfId="1" applyNumberFormat="1" applyFont="1" applyFill="1" applyBorder="1" applyAlignment="1" applyProtection="1">
      <alignment horizontal="center" vertical="distributed"/>
      <protection locked="0"/>
    </xf>
    <xf numFmtId="4" fontId="9" fillId="0" borderId="3" xfId="1" applyNumberFormat="1" applyFont="1" applyFill="1" applyBorder="1" applyAlignment="1" applyProtection="1">
      <alignment horizontal="center" vertical="distributed"/>
    </xf>
    <xf numFmtId="0" fontId="36" fillId="0" borderId="14" xfId="1" applyNumberFormat="1" applyFont="1" applyFill="1" applyBorder="1" applyAlignment="1" applyProtection="1">
      <alignment horizontal="center" vertical="distributed"/>
    </xf>
    <xf numFmtId="0" fontId="36" fillId="0" borderId="4" xfId="1" applyNumberFormat="1" applyFont="1" applyFill="1" applyBorder="1" applyAlignment="1" applyProtection="1">
      <alignment horizontal="center" vertical="distributed"/>
    </xf>
    <xf numFmtId="0" fontId="27" fillId="0" borderId="0" xfId="1" applyNumberFormat="1"/>
    <xf numFmtId="0" fontId="0" fillId="0" borderId="16" xfId="0" applyFont="1" applyBorder="1"/>
    <xf numFmtId="0" fontId="0" fillId="4" borderId="0" xfId="0" applyFont="1" applyFill="1" applyBorder="1"/>
    <xf numFmtId="4" fontId="0" fillId="0" borderId="0" xfId="0" applyNumberFormat="1" applyFont="1" applyBorder="1"/>
    <xf numFmtId="4" fontId="67" fillId="0" borderId="0" xfId="0" applyNumberFormat="1" applyFont="1" applyBorder="1" applyAlignment="1">
      <alignment horizontal="center" vertical="center"/>
    </xf>
    <xf numFmtId="0" fontId="0" fillId="0" borderId="6" xfId="0" applyFont="1" applyBorder="1"/>
    <xf numFmtId="3" fontId="26" fillId="0" borderId="0" xfId="1" applyNumberFormat="1" applyFont="1" applyFill="1" applyBorder="1" applyAlignment="1" applyProtection="1">
      <alignment vertical="top" wrapText="1"/>
    </xf>
    <xf numFmtId="3" fontId="26" fillId="0" borderId="0" xfId="1" applyNumberFormat="1" applyFont="1" applyFill="1" applyBorder="1" applyAlignment="1" applyProtection="1">
      <alignment horizontal="center" vertical="distributed"/>
    </xf>
    <xf numFmtId="0" fontId="67" fillId="0" borderId="3" xfId="0" applyFont="1" applyFill="1" applyBorder="1" applyAlignment="1">
      <alignment horizontal="center" vertical="center" wrapText="1"/>
    </xf>
    <xf numFmtId="0" fontId="65" fillId="3" borderId="4" xfId="0" applyFont="1" applyFill="1" applyBorder="1" applyAlignment="1">
      <alignment horizontal="right" vertical="center" wrapText="1"/>
    </xf>
    <xf numFmtId="49" fontId="66" fillId="0" borderId="16" xfId="0" applyNumberFormat="1" applyFont="1" applyBorder="1" applyAlignment="1">
      <alignment vertical="top" wrapText="1"/>
    </xf>
    <xf numFmtId="49" fontId="66" fillId="0" borderId="17" xfId="0" applyNumberFormat="1" applyFont="1" applyBorder="1" applyAlignment="1">
      <alignment vertical="top" wrapText="1"/>
    </xf>
    <xf numFmtId="49" fontId="66" fillId="0" borderId="6" xfId="0" applyNumberFormat="1" applyFont="1" applyBorder="1" applyAlignment="1">
      <alignment vertical="top" wrapText="1"/>
    </xf>
    <xf numFmtId="49" fontId="66" fillId="0" borderId="21" xfId="0" applyNumberFormat="1" applyFont="1" applyBorder="1" applyAlignment="1">
      <alignment vertical="top" wrapText="1"/>
    </xf>
    <xf numFmtId="0" fontId="62" fillId="0" borderId="26" xfId="0" applyFont="1" applyBorder="1" applyAlignment="1">
      <alignment horizontal="left" vertical="distributed" wrapText="1"/>
    </xf>
    <xf numFmtId="4" fontId="79" fillId="4" borderId="0" xfId="0" applyNumberFormat="1" applyFont="1" applyFill="1" applyBorder="1" applyAlignment="1">
      <alignment horizontal="left" vertical="center"/>
    </xf>
    <xf numFmtId="4" fontId="10" fillId="0" borderId="0" xfId="1" applyNumberFormat="1" applyFont="1" applyFill="1" applyBorder="1" applyAlignment="1" applyProtection="1">
      <alignment horizontal="center" vertical="distributed"/>
    </xf>
    <xf numFmtId="4" fontId="9" fillId="4" borderId="3" xfId="1" applyNumberFormat="1" applyFont="1" applyFill="1" applyBorder="1" applyAlignment="1" applyProtection="1">
      <alignment horizontal="center" vertical="distributed"/>
    </xf>
    <xf numFmtId="0" fontId="80" fillId="0" borderId="3" xfId="1" applyFont="1" applyFill="1" applyBorder="1" applyAlignment="1" applyProtection="1">
      <alignment vertical="distributed" wrapText="1"/>
    </xf>
    <xf numFmtId="0" fontId="80" fillId="4" borderId="3" xfId="1" applyFont="1" applyFill="1" applyBorder="1" applyAlignment="1" applyProtection="1">
      <alignment vertical="distributed" wrapText="1"/>
    </xf>
    <xf numFmtId="49" fontId="80" fillId="0" borderId="3" xfId="1" applyNumberFormat="1" applyFont="1" applyFill="1" applyBorder="1" applyAlignment="1" applyProtection="1">
      <alignment horizontal="right" vertical="distributed"/>
    </xf>
    <xf numFmtId="4" fontId="81" fillId="0" borderId="3" xfId="1" applyNumberFormat="1" applyFont="1" applyFill="1" applyBorder="1" applyAlignment="1" applyProtection="1">
      <alignment horizontal="center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0" fontId="31" fillId="0" borderId="0" xfId="1" applyFont="1" applyFill="1" applyAlignment="1" applyProtection="1">
      <alignment horizontal="left" vertical="distributed"/>
    </xf>
    <xf numFmtId="3" fontId="26" fillId="0" borderId="0" xfId="1" applyNumberFormat="1" applyFont="1" applyFill="1" applyBorder="1" applyAlignment="1" applyProtection="1">
      <alignment horizontal="center" vertical="top" wrapText="1"/>
    </xf>
    <xf numFmtId="4" fontId="0" fillId="4" borderId="3" xfId="0" applyNumberFormat="1" applyFill="1" applyBorder="1" applyAlignment="1">
      <alignment horizontal="center" vertical="center"/>
    </xf>
    <xf numFmtId="4" fontId="60" fillId="4" borderId="3" xfId="1" applyNumberFormat="1" applyFont="1" applyFill="1" applyBorder="1" applyAlignment="1" applyProtection="1">
      <alignment horizontal="center" vertical="distributed"/>
    </xf>
    <xf numFmtId="0" fontId="34" fillId="0" borderId="0" xfId="1" applyFont="1" applyFill="1" applyProtection="1"/>
    <xf numFmtId="0" fontId="27" fillId="0" borderId="0" xfId="1" applyFill="1" applyProtection="1"/>
    <xf numFmtId="0" fontId="34" fillId="0" borderId="0" xfId="1" applyFont="1" applyProtection="1"/>
    <xf numFmtId="0" fontId="27" fillId="0" borderId="0" xfId="1" applyProtection="1"/>
    <xf numFmtId="0" fontId="38" fillId="0" borderId="0" xfId="1" applyNumberFormat="1" applyFont="1" applyAlignment="1" applyProtection="1">
      <alignment horizontal="center"/>
    </xf>
    <xf numFmtId="0" fontId="39" fillId="0" borderId="0" xfId="1" applyNumberFormat="1" applyFont="1" applyAlignment="1" applyProtection="1">
      <alignment horizontal="center"/>
    </xf>
    <xf numFmtId="4" fontId="26" fillId="4" borderId="3" xfId="1" applyNumberFormat="1" applyFont="1" applyFill="1" applyBorder="1" applyAlignment="1" applyProtection="1">
      <alignment horizontal="center" vertical="distributed"/>
    </xf>
    <xf numFmtId="4" fontId="34" fillId="0" borderId="0" xfId="1" applyNumberFormat="1" applyFont="1" applyProtection="1"/>
    <xf numFmtId="4" fontId="27" fillId="0" borderId="0" xfId="1" applyNumberFormat="1" applyProtection="1"/>
    <xf numFmtId="0" fontId="40" fillId="0" borderId="0" xfId="1" applyFont="1" applyProtection="1"/>
    <xf numFmtId="0" fontId="41" fillId="0" borderId="0" xfId="1" applyFont="1" applyProtection="1"/>
    <xf numFmtId="0" fontId="34" fillId="4" borderId="0" xfId="1" applyFont="1" applyFill="1" applyProtection="1"/>
    <xf numFmtId="0" fontId="27" fillId="4" borderId="0" xfId="1" applyFill="1" applyProtection="1"/>
    <xf numFmtId="0" fontId="22" fillId="0" borderId="0" xfId="1" applyFont="1" applyProtection="1"/>
    <xf numFmtId="0" fontId="59" fillId="0" borderId="0" xfId="1" applyFont="1" applyProtection="1"/>
    <xf numFmtId="4" fontId="0" fillId="3" borderId="3" xfId="0" applyNumberFormat="1" applyFill="1" applyBorder="1" applyAlignment="1" applyProtection="1">
      <alignment horizontal="center" vertical="center"/>
      <protection locked="0"/>
    </xf>
    <xf numFmtId="0" fontId="27" fillId="0" borderId="0" xfId="1" applyFill="1" applyBorder="1" applyProtection="1"/>
    <xf numFmtId="0" fontId="27" fillId="0" borderId="0" xfId="1" applyBorder="1" applyProtection="1"/>
    <xf numFmtId="0" fontId="39" fillId="0" borderId="0" xfId="1" applyNumberFormat="1" applyFont="1" applyBorder="1" applyAlignment="1" applyProtection="1">
      <alignment horizontal="center"/>
    </xf>
    <xf numFmtId="0" fontId="75" fillId="0" borderId="0" xfId="1" applyFont="1" applyProtection="1"/>
    <xf numFmtId="0" fontId="76" fillId="0" borderId="0" xfId="1" applyFont="1" applyProtection="1"/>
    <xf numFmtId="0" fontId="76" fillId="0" borderId="0" xfId="1" applyFont="1" applyBorder="1" applyProtection="1"/>
    <xf numFmtId="0" fontId="41" fillId="0" borderId="0" xfId="1" applyFont="1" applyBorder="1" applyProtection="1"/>
    <xf numFmtId="165" fontId="34" fillId="0" borderId="0" xfId="1" applyNumberFormat="1" applyFont="1" applyProtection="1"/>
    <xf numFmtId="4" fontId="53" fillId="4" borderId="3" xfId="1" applyNumberFormat="1" applyFont="1" applyFill="1" applyBorder="1" applyAlignment="1" applyProtection="1">
      <alignment horizontal="center" vertical="distributed"/>
    </xf>
    <xf numFmtId="0" fontId="27" fillId="4" borderId="0" xfId="1" applyFill="1" applyBorder="1" applyProtection="1"/>
    <xf numFmtId="3" fontId="27" fillId="0" borderId="0" xfId="1" applyNumberFormat="1" applyBorder="1" applyProtection="1"/>
    <xf numFmtId="0" fontId="59" fillId="0" borderId="0" xfId="1" applyFont="1" applyBorder="1" applyProtection="1"/>
    <xf numFmtId="0" fontId="34" fillId="0" borderId="0" xfId="1" applyFont="1" applyBorder="1" applyProtection="1"/>
    <xf numFmtId="4" fontId="34" fillId="4" borderId="3" xfId="1" applyNumberFormat="1" applyFont="1" applyFill="1" applyBorder="1" applyAlignment="1" applyProtection="1">
      <alignment horizontal="center" vertical="distributed"/>
    </xf>
    <xf numFmtId="3" fontId="27" fillId="0" borderId="0" xfId="1" applyNumberFormat="1" applyProtection="1"/>
    <xf numFmtId="0" fontId="34" fillId="0" borderId="5" xfId="1" applyFont="1" applyFill="1" applyBorder="1" applyAlignment="1" applyProtection="1">
      <alignment vertical="distributed"/>
    </xf>
    <xf numFmtId="0" fontId="34" fillId="3" borderId="5" xfId="1" applyFont="1" applyFill="1" applyBorder="1" applyAlignment="1" applyProtection="1">
      <alignment vertical="distributed"/>
    </xf>
    <xf numFmtId="4" fontId="74" fillId="0" borderId="3" xfId="1" applyNumberFormat="1" applyFont="1" applyFill="1" applyBorder="1" applyAlignment="1" applyProtection="1">
      <alignment horizontal="center" vertical="distributed"/>
    </xf>
    <xf numFmtId="3" fontId="34" fillId="0" borderId="0" xfId="1" applyNumberFormat="1" applyFont="1" applyProtection="1"/>
    <xf numFmtId="0" fontId="34" fillId="0" borderId="3" xfId="1" applyFont="1" applyFill="1" applyBorder="1" applyAlignment="1" applyProtection="1">
      <alignment vertical="distributed"/>
    </xf>
    <xf numFmtId="4" fontId="34" fillId="0" borderId="3" xfId="1" quotePrefix="1" applyNumberFormat="1" applyFont="1" applyFill="1" applyBorder="1" applyAlignment="1" applyProtection="1">
      <alignment horizontal="center" vertical="distributed"/>
    </xf>
    <xf numFmtId="0" fontId="78" fillId="0" borderId="0" xfId="1" applyFont="1" applyFill="1" applyAlignment="1" applyProtection="1">
      <alignment vertical="top" wrapText="1"/>
    </xf>
    <xf numFmtId="4" fontId="34" fillId="3" borderId="3" xfId="1" applyNumberFormat="1" applyFont="1" applyFill="1" applyBorder="1" applyAlignment="1" applyProtection="1">
      <alignment horizontal="center" vertical="distributed"/>
      <protection locked="0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4" fontId="10" fillId="0" borderId="0" xfId="1" applyNumberFormat="1" applyFont="1" applyFill="1" applyAlignment="1" applyProtection="1">
      <alignment horizontal="center" vertical="distributed"/>
    </xf>
    <xf numFmtId="4" fontId="9" fillId="0" borderId="0" xfId="1" applyNumberFormat="1" applyFont="1" applyFill="1" applyAlignment="1" applyProtection="1">
      <alignment horizontal="center" vertical="distributed"/>
    </xf>
    <xf numFmtId="165" fontId="10" fillId="4" borderId="0" xfId="1" applyNumberFormat="1" applyFont="1" applyFill="1" applyBorder="1" applyAlignment="1" applyProtection="1">
      <alignment horizontal="center" vertical="distributed"/>
    </xf>
    <xf numFmtId="4" fontId="12" fillId="4" borderId="0" xfId="0" applyNumberFormat="1" applyFont="1" applyFill="1" applyBorder="1" applyAlignment="1" applyProtection="1">
      <alignment horizontal="center"/>
    </xf>
    <xf numFmtId="0" fontId="31" fillId="0" borderId="0" xfId="1" applyFont="1" applyFill="1" applyAlignment="1" applyProtection="1">
      <alignment horizontal="left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3" fontId="26" fillId="0" borderId="0" xfId="1" applyNumberFormat="1" applyFont="1" applyFill="1" applyBorder="1" applyAlignment="1" applyProtection="1">
      <alignment horizontal="center" vertical="top" wrapText="1"/>
    </xf>
    <xf numFmtId="4" fontId="0" fillId="4" borderId="3" xfId="0" applyNumberFormat="1" applyFill="1" applyBorder="1" applyAlignment="1">
      <alignment horizontal="center" vertical="center"/>
    </xf>
    <xf numFmtId="4" fontId="0" fillId="0" borderId="5" xfId="0" applyNumberForma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0" fillId="0" borderId="5" xfId="0" applyNumberFormat="1" applyFill="1" applyBorder="1" applyAlignment="1">
      <alignment horizontal="right" vertical="center"/>
    </xf>
    <xf numFmtId="4" fontId="0" fillId="0" borderId="12" xfId="0" applyNumberFormat="1" applyFill="1" applyBorder="1" applyAlignment="1">
      <alignment horizontal="right" vertical="center"/>
    </xf>
    <xf numFmtId="3" fontId="68" fillId="0" borderId="3" xfId="0" applyNumberFormat="1" applyFont="1" applyBorder="1" applyAlignment="1">
      <alignment horizontal="right"/>
    </xf>
    <xf numFmtId="3" fontId="68" fillId="0" borderId="3" xfId="0" applyNumberFormat="1" applyFont="1" applyBorder="1" applyAlignment="1">
      <alignment horizontal="right" vertical="center"/>
    </xf>
    <xf numFmtId="4" fontId="19" fillId="0" borderId="4" xfId="1" applyNumberFormat="1" applyFont="1" applyFill="1" applyBorder="1" applyAlignment="1" applyProtection="1">
      <alignment horizontal="center" vertical="distributed"/>
    </xf>
    <xf numFmtId="4" fontId="17" fillId="0" borderId="4" xfId="1" applyNumberFormat="1" applyFont="1" applyFill="1" applyBorder="1" applyAlignment="1" applyProtection="1">
      <alignment horizontal="center" vertical="distributed"/>
    </xf>
    <xf numFmtId="4" fontId="81" fillId="0" borderId="4" xfId="1" applyNumberFormat="1" applyFont="1" applyFill="1" applyBorder="1" applyAlignment="1" applyProtection="1">
      <alignment horizontal="center" vertical="distributed"/>
    </xf>
    <xf numFmtId="1" fontId="38" fillId="0" borderId="0" xfId="1" applyNumberFormat="1" applyFont="1" applyAlignment="1" applyProtection="1">
      <alignment horizontal="center"/>
    </xf>
    <xf numFmtId="1" fontId="34" fillId="0" borderId="0" xfId="1" applyNumberFormat="1" applyFont="1" applyFill="1" applyAlignment="1" applyProtection="1">
      <alignment horizontal="center" vertical="distributed"/>
    </xf>
    <xf numFmtId="49" fontId="26" fillId="12" borderId="3" xfId="1" applyNumberFormat="1" applyFont="1" applyFill="1" applyBorder="1" applyAlignment="1" applyProtection="1">
      <alignment horizontal="right" vertical="distributed"/>
    </xf>
    <xf numFmtId="0" fontId="28" fillId="12" borderId="3" xfId="1" applyFont="1" applyFill="1" applyBorder="1" applyAlignment="1" applyProtection="1">
      <alignment vertical="distributed"/>
    </xf>
    <xf numFmtId="4" fontId="28" fillId="12" borderId="3" xfId="1" applyNumberFormat="1" applyFont="1" applyFill="1" applyBorder="1" applyAlignment="1" applyProtection="1">
      <alignment horizontal="center" vertical="distributed"/>
    </xf>
    <xf numFmtId="4" fontId="17" fillId="12" borderId="3" xfId="1" applyNumberFormat="1" applyFont="1" applyFill="1" applyBorder="1" applyAlignment="1" applyProtection="1">
      <alignment horizontal="center" vertical="distributed"/>
    </xf>
    <xf numFmtId="4" fontId="17" fillId="12" borderId="4" xfId="1" applyNumberFormat="1" applyFont="1" applyFill="1" applyBorder="1" applyAlignment="1" applyProtection="1">
      <alignment horizontal="center" vertical="distributed"/>
    </xf>
    <xf numFmtId="4" fontId="28" fillId="12" borderId="4" xfId="1" applyNumberFormat="1" applyFont="1" applyFill="1" applyBorder="1" applyAlignment="1" applyProtection="1">
      <alignment horizontal="center" vertical="distributed"/>
    </xf>
    <xf numFmtId="0" fontId="26" fillId="12" borderId="3" xfId="1" applyFont="1" applyFill="1" applyBorder="1" applyAlignment="1" applyProtection="1">
      <alignment horizontal="right" vertical="distributed"/>
    </xf>
    <xf numFmtId="49" fontId="30" fillId="11" borderId="3" xfId="1" applyNumberFormat="1" applyFont="1" applyFill="1" applyBorder="1" applyAlignment="1" applyProtection="1">
      <alignment horizontal="right" vertical="distributed"/>
    </xf>
    <xf numFmtId="0" fontId="22" fillId="11" borderId="3" xfId="1" applyFont="1" applyFill="1" applyBorder="1" applyAlignment="1" applyProtection="1">
      <alignment vertical="distributed"/>
    </xf>
    <xf numFmtId="4" fontId="22" fillId="11" borderId="3" xfId="1" applyNumberFormat="1" applyFont="1" applyFill="1" applyBorder="1" applyAlignment="1" applyProtection="1">
      <alignment horizontal="center" vertical="distributed"/>
    </xf>
    <xf numFmtId="0" fontId="34" fillId="0" borderId="0" xfId="1" applyFont="1" applyFill="1" applyAlignment="1" applyProtection="1">
      <alignment horizontal="center"/>
    </xf>
    <xf numFmtId="1" fontId="34" fillId="0" borderId="0" xfId="1" applyNumberFormat="1" applyFont="1" applyFill="1" applyAlignment="1" applyProtection="1">
      <alignment horizontal="center"/>
    </xf>
    <xf numFmtId="0" fontId="34" fillId="0" borderId="0" xfId="1" applyFont="1" applyAlignment="1" applyProtection="1">
      <alignment horizontal="center"/>
    </xf>
    <xf numFmtId="1" fontId="34" fillId="0" borderId="0" xfId="1" applyNumberFormat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34" fillId="0" borderId="0" xfId="1" applyFont="1" applyAlignment="1">
      <alignment horizontal="center"/>
    </xf>
    <xf numFmtId="1" fontId="34" fillId="0" borderId="0" xfId="1" applyNumberFormat="1" applyFont="1" applyAlignment="1">
      <alignment horizontal="center"/>
    </xf>
    <xf numFmtId="0" fontId="34" fillId="0" borderId="0" xfId="1" applyNumberFormat="1" applyFont="1" applyAlignment="1">
      <alignment horizontal="center"/>
    </xf>
    <xf numFmtId="0" fontId="82" fillId="0" borderId="45" xfId="1" applyFont="1" applyBorder="1" applyAlignment="1" applyProtection="1">
      <alignment horizontal="center" vertical="center" wrapText="1"/>
    </xf>
    <xf numFmtId="1" fontId="82" fillId="0" borderId="46" xfId="1" applyNumberFormat="1" applyFont="1" applyBorder="1" applyAlignment="1" applyProtection="1">
      <alignment horizontal="center" vertical="center" wrapText="1"/>
    </xf>
    <xf numFmtId="0" fontId="83" fillId="0" borderId="38" xfId="1" applyFont="1" applyBorder="1" applyAlignment="1" applyProtection="1">
      <alignment horizontal="center"/>
    </xf>
    <xf numFmtId="1" fontId="83" fillId="0" borderId="39" xfId="1" applyNumberFormat="1" applyFont="1" applyBorder="1" applyAlignment="1" applyProtection="1">
      <alignment horizontal="center"/>
    </xf>
    <xf numFmtId="0" fontId="83" fillId="0" borderId="30" xfId="1" applyFont="1" applyBorder="1" applyAlignment="1" applyProtection="1">
      <alignment horizontal="center"/>
    </xf>
    <xf numFmtId="1" fontId="83" fillId="0" borderId="40" xfId="1" applyNumberFormat="1" applyFont="1" applyBorder="1" applyAlignment="1" applyProtection="1">
      <alignment horizontal="center"/>
    </xf>
    <xf numFmtId="0" fontId="84" fillId="12" borderId="41" xfId="1" applyFont="1" applyFill="1" applyBorder="1" applyAlignment="1" applyProtection="1">
      <alignment horizontal="center"/>
    </xf>
    <xf numFmtId="1" fontId="83" fillId="12" borderId="42" xfId="1" applyNumberFormat="1" applyFont="1" applyFill="1" applyBorder="1" applyAlignment="1" applyProtection="1">
      <alignment horizontal="center"/>
    </xf>
    <xf numFmtId="0" fontId="83" fillId="0" borderId="47" xfId="1" applyFont="1" applyBorder="1" applyAlignment="1" applyProtection="1">
      <alignment horizontal="center"/>
    </xf>
    <xf numFmtId="1" fontId="83" fillId="0" borderId="48" xfId="1" applyNumberFormat="1" applyFont="1" applyBorder="1" applyAlignment="1" applyProtection="1">
      <alignment horizontal="center"/>
    </xf>
    <xf numFmtId="0" fontId="84" fillId="12" borderId="43" xfId="1" applyFont="1" applyFill="1" applyBorder="1" applyAlignment="1" applyProtection="1">
      <alignment horizontal="center"/>
    </xf>
    <xf numFmtId="1" fontId="83" fillId="12" borderId="44" xfId="1" applyNumberFormat="1" applyFont="1" applyFill="1" applyBorder="1" applyAlignment="1" applyProtection="1">
      <alignment horizontal="center"/>
    </xf>
    <xf numFmtId="0" fontId="83" fillId="4" borderId="38" xfId="1" applyFont="1" applyFill="1" applyBorder="1" applyAlignment="1" applyProtection="1">
      <alignment horizontal="center"/>
    </xf>
    <xf numFmtId="0" fontId="4" fillId="0" borderId="0" xfId="0" applyFont="1" applyAlignment="1">
      <alignment horizontal="left" vertical="distributed"/>
    </xf>
    <xf numFmtId="0" fontId="63" fillId="0" borderId="0" xfId="0" applyFont="1" applyAlignment="1">
      <alignment horizontal="left" vertical="distributed" wrapText="1"/>
    </xf>
    <xf numFmtId="0" fontId="63" fillId="0" borderId="0" xfId="0" applyFont="1" applyAlignment="1">
      <alignment horizontal="left" vertical="distributed"/>
    </xf>
    <xf numFmtId="0" fontId="4" fillId="0" borderId="0" xfId="0" applyFont="1" applyAlignment="1">
      <alignment horizontal="left" wrapText="1"/>
    </xf>
    <xf numFmtId="0" fontId="14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49" fontId="28" fillId="0" borderId="14" xfId="1" applyNumberFormat="1" applyFont="1" applyFill="1" applyBorder="1" applyAlignment="1" applyProtection="1">
      <alignment horizontal="center" vertical="distributed"/>
    </xf>
    <xf numFmtId="49" fontId="28" fillId="0" borderId="11" xfId="1" applyNumberFormat="1" applyFont="1" applyFill="1" applyBorder="1" applyAlignment="1" applyProtection="1">
      <alignment horizontal="center" vertical="distributed"/>
    </xf>
    <xf numFmtId="0" fontId="28" fillId="0" borderId="14" xfId="1" applyFont="1" applyFill="1" applyBorder="1" applyAlignment="1" applyProtection="1">
      <alignment horizontal="center" vertical="distributed"/>
    </xf>
    <xf numFmtId="0" fontId="28" fillId="0" borderId="11" xfId="1" applyFont="1" applyFill="1" applyBorder="1" applyAlignment="1" applyProtection="1">
      <alignment horizontal="center" vertical="distributed"/>
    </xf>
    <xf numFmtId="4" fontId="17" fillId="0" borderId="14" xfId="1" applyNumberFormat="1" applyFont="1" applyFill="1" applyBorder="1" applyAlignment="1" applyProtection="1">
      <alignment horizontal="center" vertical="distributed"/>
    </xf>
    <xf numFmtId="4" fontId="17" fillId="0" borderId="11" xfId="1" applyNumberFormat="1" applyFont="1" applyFill="1" applyBorder="1" applyAlignment="1" applyProtection="1">
      <alignment horizontal="center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4" fontId="34" fillId="0" borderId="4" xfId="1" applyNumberFormat="1" applyFont="1" applyFill="1" applyBorder="1" applyAlignment="1">
      <alignment horizontal="center" vertical="distributed"/>
    </xf>
    <xf numFmtId="4" fontId="34" fillId="0" borderId="5" xfId="1" applyNumberFormat="1" applyFont="1" applyFill="1" applyBorder="1" applyAlignment="1">
      <alignment horizontal="center" vertical="distributed"/>
    </xf>
    <xf numFmtId="4" fontId="34" fillId="9" borderId="36" xfId="1" applyNumberFormat="1" applyFont="1" applyFill="1" applyBorder="1" applyAlignment="1">
      <alignment horizontal="center" vertical="distributed"/>
    </xf>
    <xf numFmtId="4" fontId="34" fillId="9" borderId="22" xfId="1" applyNumberFormat="1" applyFont="1" applyFill="1" applyBorder="1" applyAlignment="1">
      <alignment horizontal="center" vertical="distributed"/>
    </xf>
    <xf numFmtId="4" fontId="34" fillId="9" borderId="31" xfId="1" applyNumberFormat="1" applyFont="1" applyFill="1" applyBorder="1" applyAlignment="1">
      <alignment horizontal="center" vertical="distributed"/>
    </xf>
    <xf numFmtId="4" fontId="34" fillId="9" borderId="37" xfId="1" applyNumberFormat="1" applyFont="1" applyFill="1" applyBorder="1" applyAlignment="1">
      <alignment horizontal="center" vertical="distributed"/>
    </xf>
    <xf numFmtId="4" fontId="34" fillId="9" borderId="1" xfId="1" applyNumberFormat="1" applyFont="1" applyFill="1" applyBorder="1" applyAlignment="1">
      <alignment horizontal="center" vertical="distributed"/>
    </xf>
    <xf numFmtId="4" fontId="34" fillId="9" borderId="13" xfId="1" applyNumberFormat="1" applyFont="1" applyFill="1" applyBorder="1" applyAlignment="1">
      <alignment horizontal="center" vertical="distributed"/>
    </xf>
    <xf numFmtId="0" fontId="28" fillId="0" borderId="4" xfId="1" applyFont="1" applyFill="1" applyBorder="1" applyAlignment="1" applyProtection="1">
      <alignment horizontal="left" vertical="distributed"/>
    </xf>
    <xf numFmtId="0" fontId="28" fillId="0" borderId="2" xfId="1" applyFont="1" applyFill="1" applyBorder="1" applyAlignment="1" applyProtection="1">
      <alignment horizontal="left" vertical="distributed"/>
    </xf>
    <xf numFmtId="0" fontId="31" fillId="0" borderId="0" xfId="1" applyFont="1" applyFill="1" applyAlignment="1" applyProtection="1">
      <alignment horizontal="left" vertical="distributed"/>
    </xf>
    <xf numFmtId="0" fontId="28" fillId="0" borderId="5" xfId="1" applyFont="1" applyFill="1" applyBorder="1" applyAlignment="1" applyProtection="1">
      <alignment horizontal="left" vertical="distributed"/>
    </xf>
    <xf numFmtId="0" fontId="52" fillId="4" borderId="4" xfId="1" applyFont="1" applyFill="1" applyBorder="1" applyAlignment="1" applyProtection="1">
      <alignment horizontal="left" vertical="distributed"/>
    </xf>
    <xf numFmtId="0" fontId="52" fillId="4" borderId="2" xfId="1" applyFont="1" applyFill="1" applyBorder="1" applyAlignment="1" applyProtection="1">
      <alignment horizontal="left" vertical="distributed"/>
    </xf>
    <xf numFmtId="0" fontId="52" fillId="4" borderId="5" xfId="1" applyFont="1" applyFill="1" applyBorder="1" applyAlignment="1" applyProtection="1">
      <alignment horizontal="left" vertical="distributed"/>
    </xf>
    <xf numFmtId="4" fontId="34" fillId="9" borderId="36" xfId="1" applyNumberFormat="1" applyFont="1" applyFill="1" applyBorder="1" applyAlignment="1" applyProtection="1">
      <alignment horizontal="center" vertical="distributed"/>
    </xf>
    <xf numFmtId="4" fontId="34" fillId="9" borderId="22" xfId="1" applyNumberFormat="1" applyFont="1" applyFill="1" applyBorder="1" applyAlignment="1" applyProtection="1">
      <alignment horizontal="center" vertical="distributed"/>
    </xf>
    <xf numFmtId="4" fontId="34" fillId="9" borderId="31" xfId="1" applyNumberFormat="1" applyFont="1" applyFill="1" applyBorder="1" applyAlignment="1" applyProtection="1">
      <alignment horizontal="center" vertical="distributed"/>
    </xf>
    <xf numFmtId="4" fontId="34" fillId="9" borderId="37" xfId="1" applyNumberFormat="1" applyFont="1" applyFill="1" applyBorder="1" applyAlignment="1" applyProtection="1">
      <alignment horizontal="center" vertical="distributed"/>
    </xf>
    <xf numFmtId="4" fontId="34" fillId="9" borderId="1" xfId="1" applyNumberFormat="1" applyFont="1" applyFill="1" applyBorder="1" applyAlignment="1" applyProtection="1">
      <alignment horizontal="center" vertical="distributed"/>
    </xf>
    <xf numFmtId="4" fontId="34" fillId="9" borderId="13" xfId="1" applyNumberFormat="1" applyFont="1" applyFill="1" applyBorder="1" applyAlignment="1" applyProtection="1">
      <alignment horizontal="center" vertical="distributed"/>
    </xf>
    <xf numFmtId="4" fontId="34" fillId="0" borderId="4" xfId="1" applyNumberFormat="1" applyFont="1" applyFill="1" applyBorder="1" applyAlignment="1" applyProtection="1">
      <alignment horizontal="center" vertical="distributed"/>
    </xf>
    <xf numFmtId="4" fontId="34" fillId="0" borderId="5" xfId="1" applyNumberFormat="1" applyFont="1" applyFill="1" applyBorder="1" applyAlignment="1" applyProtection="1">
      <alignment horizontal="center" vertical="distributed"/>
    </xf>
    <xf numFmtId="0" fontId="72" fillId="0" borderId="0" xfId="0" applyFont="1" applyBorder="1" applyAlignment="1" applyProtection="1">
      <alignment horizontal="center" vertical="center" wrapText="1"/>
    </xf>
    <xf numFmtId="4" fontId="28" fillId="0" borderId="4" xfId="1" applyNumberFormat="1" applyFont="1" applyFill="1" applyBorder="1" applyAlignment="1" applyProtection="1">
      <alignment horizontal="center" vertical="distributed"/>
    </xf>
    <xf numFmtId="4" fontId="28" fillId="0" borderId="5" xfId="1" applyNumberFormat="1" applyFont="1" applyFill="1" applyBorder="1" applyAlignment="1" applyProtection="1">
      <alignment horizontal="center" vertical="distributed"/>
    </xf>
    <xf numFmtId="3" fontId="26" fillId="0" borderId="0" xfId="1" applyNumberFormat="1" applyFont="1" applyFill="1" applyBorder="1" applyAlignment="1" applyProtection="1">
      <alignment horizontal="left" vertical="distributed"/>
    </xf>
    <xf numFmtId="3" fontId="26" fillId="0" borderId="0" xfId="1" applyNumberFormat="1" applyFont="1" applyFill="1" applyBorder="1" applyAlignment="1" applyProtection="1">
      <alignment horizontal="center" vertical="top" wrapText="1"/>
    </xf>
    <xf numFmtId="0" fontId="32" fillId="0" borderId="4" xfId="6" applyFont="1" applyFill="1" applyBorder="1" applyAlignment="1">
      <alignment horizontal="left"/>
    </xf>
    <xf numFmtId="0" fontId="32" fillId="0" borderId="2" xfId="6" applyFont="1" applyFill="1" applyBorder="1" applyAlignment="1">
      <alignment horizontal="left"/>
    </xf>
    <xf numFmtId="0" fontId="32" fillId="0" borderId="5" xfId="6" applyFont="1" applyFill="1" applyBorder="1" applyAlignment="1">
      <alignment horizontal="left"/>
    </xf>
    <xf numFmtId="3" fontId="12" fillId="0" borderId="3" xfId="6" applyNumberFormat="1" applyFont="1" applyFill="1" applyBorder="1" applyAlignment="1" applyProtection="1">
      <alignment horizontal="right" wrapText="1"/>
    </xf>
    <xf numFmtId="3" fontId="24" fillId="0" borderId="3" xfId="6" applyNumberFormat="1" applyFont="1" applyFill="1" applyBorder="1" applyAlignment="1" applyProtection="1">
      <alignment horizontal="right" wrapText="1"/>
    </xf>
    <xf numFmtId="3" fontId="12" fillId="0" borderId="3" xfId="6" quotePrefix="1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distributed"/>
    </xf>
    <xf numFmtId="0" fontId="15" fillId="0" borderId="14" xfId="6" applyFont="1" applyFill="1" applyBorder="1" applyAlignment="1" applyProtection="1">
      <alignment horizontal="right" vertical="center" wrapText="1"/>
    </xf>
    <xf numFmtId="0" fontId="16" fillId="0" borderId="10" xfId="6" applyFont="1" applyBorder="1" applyAlignment="1">
      <alignment horizontal="right"/>
    </xf>
    <xf numFmtId="0" fontId="16" fillId="0" borderId="11" xfId="6" applyFont="1" applyBorder="1" applyAlignment="1">
      <alignment horizontal="right"/>
    </xf>
    <xf numFmtId="0" fontId="12" fillId="0" borderId="14" xfId="6" applyFont="1" applyFill="1" applyBorder="1" applyAlignment="1" applyProtection="1">
      <alignment horizontal="center" vertical="center" wrapText="1"/>
    </xf>
    <xf numFmtId="0" fontId="34" fillId="0" borderId="10" xfId="6" applyFont="1" applyBorder="1" applyAlignment="1"/>
    <xf numFmtId="0" fontId="34" fillId="0" borderId="11" xfId="6" applyFont="1" applyBorder="1" applyAlignment="1"/>
    <xf numFmtId="3" fontId="12" fillId="0" borderId="3" xfId="6" applyNumberFormat="1" applyFont="1" applyFill="1" applyBorder="1" applyAlignment="1" applyProtection="1">
      <alignment horizontal="center" vertical="center"/>
    </xf>
    <xf numFmtId="3" fontId="12" fillId="0" borderId="3" xfId="6" quotePrefix="1" applyNumberFormat="1" applyFont="1" applyFill="1" applyBorder="1" applyAlignment="1" applyProtection="1">
      <alignment horizontal="center" vertical="center"/>
    </xf>
    <xf numFmtId="3" fontId="9" fillId="0" borderId="3" xfId="6" applyNumberFormat="1" applyFont="1" applyFill="1" applyBorder="1" applyAlignment="1" applyProtection="1">
      <alignment horizontal="center" vertical="center"/>
    </xf>
    <xf numFmtId="3" fontId="16" fillId="0" borderId="3" xfId="6" applyNumberFormat="1" applyFont="1" applyFill="1" applyBorder="1" applyAlignment="1" applyProtection="1">
      <alignment horizontal="center"/>
    </xf>
    <xf numFmtId="3" fontId="16" fillId="0" borderId="4" xfId="6" applyNumberFormat="1" applyFont="1" applyFill="1" applyBorder="1" applyAlignment="1" applyProtection="1">
      <alignment horizontal="center"/>
    </xf>
    <xf numFmtId="3" fontId="16" fillId="0" borderId="2" xfId="6" applyNumberFormat="1" applyFont="1" applyFill="1" applyBorder="1" applyAlignment="1" applyProtection="1">
      <alignment horizontal="center"/>
    </xf>
    <xf numFmtId="3" fontId="16" fillId="0" borderId="5" xfId="6" applyNumberFormat="1" applyFont="1" applyFill="1" applyBorder="1" applyAlignment="1" applyProtection="1">
      <alignment horizontal="center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3" fontId="12" fillId="0" borderId="3" xfId="6" applyNumberFormat="1" applyFont="1" applyFill="1" applyBorder="1" applyAlignment="1" applyProtection="1">
      <alignment vertical="justify" wrapText="1"/>
    </xf>
    <xf numFmtId="0" fontId="12" fillId="0" borderId="3" xfId="6" quotePrefix="1" applyFont="1" applyFill="1" applyBorder="1" applyAlignment="1" applyProtection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 wrapText="1"/>
    </xf>
    <xf numFmtId="0" fontId="12" fillId="0" borderId="3" xfId="6" applyFont="1" applyFill="1" applyBorder="1" applyAlignment="1" applyProtection="1">
      <alignment vertical="justify" wrapText="1"/>
    </xf>
    <xf numFmtId="3" fontId="12" fillId="0" borderId="3" xfId="6" applyNumberFormat="1" applyFont="1" applyFill="1" applyBorder="1" applyAlignment="1" applyProtection="1">
      <alignment horizontal="right" vertical="center" wrapText="1"/>
    </xf>
    <xf numFmtId="0" fontId="5" fillId="0" borderId="0" xfId="6" applyFont="1" applyFill="1" applyBorder="1" applyAlignment="1" applyProtection="1">
      <alignment horizontal="left" vertical="distributed"/>
    </xf>
    <xf numFmtId="0" fontId="33" fillId="0" borderId="0" xfId="6" applyFont="1" applyAlignment="1">
      <alignment horizontal="left" vertical="distributed"/>
    </xf>
    <xf numFmtId="0" fontId="15" fillId="0" borderId="3" xfId="6" applyFont="1" applyFill="1" applyBorder="1" applyAlignment="1" applyProtection="1">
      <alignment horizontal="right" vertical="center" wrapText="1"/>
    </xf>
    <xf numFmtId="0" fontId="51" fillId="0" borderId="3" xfId="6" applyFont="1" applyBorder="1" applyAlignment="1">
      <alignment horizontal="right" vertical="center" wrapText="1"/>
    </xf>
    <xf numFmtId="0" fontId="34" fillId="0" borderId="10" xfId="6" applyFont="1" applyBorder="1" applyAlignment="1">
      <alignment horizontal="center" vertical="center" wrapText="1"/>
    </xf>
    <xf numFmtId="0" fontId="34" fillId="0" borderId="11" xfId="6" applyFont="1" applyBorder="1" applyAlignment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/>
    </xf>
    <xf numFmtId="0" fontId="12" fillId="0" borderId="3" xfId="6" quotePrefix="1" applyFont="1" applyFill="1" applyBorder="1" applyAlignment="1" applyProtection="1">
      <alignment horizontal="center" vertical="center"/>
    </xf>
    <xf numFmtId="0" fontId="53" fillId="0" borderId="3" xfId="6" applyFont="1" applyFill="1" applyBorder="1" applyAlignment="1" applyProtection="1">
      <alignment horizontal="center"/>
    </xf>
    <xf numFmtId="0" fontId="53" fillId="0" borderId="4" xfId="6" applyFont="1" applyFill="1" applyBorder="1" applyAlignment="1" applyProtection="1">
      <alignment horizontal="center"/>
    </xf>
    <xf numFmtId="0" fontId="53" fillId="0" borderId="2" xfId="6" applyFont="1" applyFill="1" applyBorder="1" applyAlignment="1" applyProtection="1">
      <alignment horizontal="center"/>
    </xf>
    <xf numFmtId="0" fontId="53" fillId="0" borderId="5" xfId="6" applyFont="1" applyFill="1" applyBorder="1" applyAlignment="1" applyProtection="1">
      <alignment horizontal="center"/>
    </xf>
    <xf numFmtId="164" fontId="12" fillId="0" borderId="3" xfId="0" applyNumberFormat="1" applyFont="1" applyFill="1" applyBorder="1" applyAlignment="1" applyProtection="1">
      <alignment horizontal="right" vertical="justify" wrapText="1"/>
    </xf>
    <xf numFmtId="164" fontId="12" fillId="0" borderId="4" xfId="0" applyNumberFormat="1" applyFont="1" applyFill="1" applyBorder="1" applyAlignment="1" applyProtection="1">
      <alignment horizontal="left" vertical="justify" wrapText="1"/>
    </xf>
    <xf numFmtId="164" fontId="12" fillId="0" borderId="2" xfId="0" applyNumberFormat="1" applyFont="1" applyFill="1" applyBorder="1" applyAlignment="1" applyProtection="1">
      <alignment horizontal="left" vertical="justify" wrapText="1"/>
    </xf>
    <xf numFmtId="0" fontId="12" fillId="0" borderId="3" xfId="0" applyFont="1" applyFill="1" applyBorder="1" applyAlignment="1" applyProtection="1">
      <alignment horizontal="right" vertical="justify" wrapText="1"/>
    </xf>
    <xf numFmtId="0" fontId="12" fillId="0" borderId="4" xfId="0" applyFont="1" applyFill="1" applyBorder="1" applyAlignment="1" applyProtection="1">
      <alignment horizontal="left" vertical="justify" wrapText="1"/>
    </xf>
    <xf numFmtId="0" fontId="9" fillId="0" borderId="2" xfId="0" applyFont="1" applyFill="1" applyBorder="1" applyAlignment="1">
      <alignment horizontal="left"/>
    </xf>
    <xf numFmtId="0" fontId="12" fillId="0" borderId="2" xfId="0" applyFont="1" applyFill="1" applyBorder="1" applyAlignment="1" applyProtection="1">
      <alignment horizontal="left" vertical="justify" wrapText="1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/>
    </xf>
    <xf numFmtId="0" fontId="16" fillId="0" borderId="3" xfId="6" applyFont="1" applyFill="1" applyBorder="1" applyAlignment="1" applyProtection="1">
      <alignment horizontal="right" vertical="center" wrapText="1"/>
    </xf>
    <xf numFmtId="4" fontId="0" fillId="4" borderId="3" xfId="0" applyNumberFormat="1" applyFill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0" fillId="10" borderId="29" xfId="0" applyFill="1" applyBorder="1" applyAlignment="1">
      <alignment horizontal="center"/>
    </xf>
    <xf numFmtId="0" fontId="67" fillId="4" borderId="3" xfId="0" applyFont="1" applyFill="1" applyBorder="1" applyAlignment="1">
      <alignment horizontal="center" vertical="center"/>
    </xf>
    <xf numFmtId="49" fontId="66" fillId="0" borderId="15" xfId="0" applyNumberFormat="1" applyFont="1" applyBorder="1" applyAlignment="1">
      <alignment horizontal="center" vertical="top" wrapText="1"/>
    </xf>
    <xf numFmtId="49" fontId="66" fillId="0" borderId="16" xfId="0" applyNumberFormat="1" applyFont="1" applyBorder="1" applyAlignment="1">
      <alignment horizontal="center" vertical="top" wrapText="1"/>
    </xf>
    <xf numFmtId="49" fontId="66" fillId="0" borderId="20" xfId="0" applyNumberFormat="1" applyFont="1" applyBorder="1" applyAlignment="1">
      <alignment horizontal="center" vertical="top" wrapText="1"/>
    </xf>
    <xf numFmtId="49" fontId="66" fillId="0" borderId="6" xfId="0" applyNumberFormat="1" applyFont="1" applyBorder="1" applyAlignment="1">
      <alignment horizontal="center" vertical="top" wrapText="1"/>
    </xf>
    <xf numFmtId="0" fontId="41" fillId="6" borderId="0" xfId="0" applyFont="1" applyFill="1" applyBorder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67" fillId="0" borderId="3" xfId="0" applyFont="1" applyFill="1" applyBorder="1" applyAlignment="1">
      <alignment horizontal="center" vertical="center"/>
    </xf>
    <xf numFmtId="0" fontId="68" fillId="10" borderId="29" xfId="0" applyFont="1" applyFill="1" applyBorder="1" applyAlignment="1">
      <alignment horizontal="center"/>
    </xf>
    <xf numFmtId="4" fontId="41" fillId="0" borderId="0" xfId="0" applyNumberFormat="1" applyFont="1" applyFill="1" applyBorder="1" applyAlignment="1">
      <alignment horizontal="center" vertical="center"/>
    </xf>
    <xf numFmtId="0" fontId="0" fillId="7" borderId="0" xfId="0" applyFill="1" applyBorder="1" applyAlignment="1">
      <alignment horizontal="left" vertical="center"/>
    </xf>
    <xf numFmtId="49" fontId="66" fillId="0" borderId="15" xfId="0" applyNumberFormat="1" applyFont="1" applyBorder="1" applyAlignment="1">
      <alignment horizontal="left" vertical="top" wrapText="1"/>
    </xf>
    <xf numFmtId="49" fontId="66" fillId="0" borderId="16" xfId="0" applyNumberFormat="1" applyFont="1" applyBorder="1" applyAlignment="1">
      <alignment horizontal="left" vertical="top" wrapText="1"/>
    </xf>
    <xf numFmtId="49" fontId="66" fillId="0" borderId="17" xfId="0" applyNumberFormat="1" applyFont="1" applyBorder="1" applyAlignment="1">
      <alignment horizontal="left" vertical="top" wrapText="1"/>
    </xf>
    <xf numFmtId="49" fontId="66" fillId="0" borderId="18" xfId="0" applyNumberFormat="1" applyFont="1" applyBorder="1" applyAlignment="1">
      <alignment horizontal="left" vertical="top" wrapText="1"/>
    </xf>
    <xf numFmtId="49" fontId="66" fillId="0" borderId="0" xfId="0" applyNumberFormat="1" applyFont="1" applyBorder="1" applyAlignment="1">
      <alignment horizontal="left" vertical="top" wrapText="1"/>
    </xf>
    <xf numFmtId="49" fontId="66" fillId="0" borderId="19" xfId="0" applyNumberFormat="1" applyFont="1" applyBorder="1" applyAlignment="1">
      <alignment horizontal="left" vertical="top" wrapText="1"/>
    </xf>
    <xf numFmtId="49" fontId="66" fillId="0" borderId="20" xfId="0" applyNumberFormat="1" applyFont="1" applyBorder="1" applyAlignment="1">
      <alignment horizontal="left" vertical="top" wrapText="1"/>
    </xf>
    <xf numFmtId="49" fontId="66" fillId="0" borderId="6" xfId="0" applyNumberFormat="1" applyFont="1" applyBorder="1" applyAlignment="1">
      <alignment horizontal="left" vertical="top" wrapText="1"/>
    </xf>
    <xf numFmtId="49" fontId="66" fillId="0" borderId="21" xfId="0" applyNumberFormat="1" applyFont="1" applyBorder="1" applyAlignment="1">
      <alignment horizontal="left" vertical="top" wrapText="1"/>
    </xf>
    <xf numFmtId="0" fontId="69" fillId="3" borderId="30" xfId="0" applyFont="1" applyFill="1" applyBorder="1" applyAlignment="1">
      <alignment horizontal="left" vertical="center" wrapText="1"/>
    </xf>
    <xf numFmtId="0" fontId="69" fillId="3" borderId="3" xfId="0" applyFont="1" applyFill="1" applyBorder="1" applyAlignment="1">
      <alignment horizontal="left" vertical="center" wrapText="1"/>
    </xf>
    <xf numFmtId="0" fontId="69" fillId="3" borderId="35" xfId="0" applyFont="1" applyFill="1" applyBorder="1" applyAlignment="1">
      <alignment horizontal="left" vertical="center" wrapText="1"/>
    </xf>
    <xf numFmtId="0" fontId="69" fillId="3" borderId="5" xfId="0" applyFont="1" applyFill="1" applyBorder="1" applyAlignment="1">
      <alignment horizontal="left" vertical="center" wrapText="1"/>
    </xf>
    <xf numFmtId="0" fontId="0" fillId="5" borderId="29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34" xfId="0" applyFill="1" applyBorder="1" applyAlignment="1">
      <alignment horizontal="center"/>
    </xf>
  </cellXfs>
  <cellStyles count="7">
    <cellStyle name="Hyperlink" xfId="5" builtinId="8"/>
    <cellStyle name="Normal" xfId="0" builtinId="0"/>
    <cellStyle name="Normal 2" xfId="1"/>
    <cellStyle name="Normal 3" xfId="2"/>
    <cellStyle name="Normal 4" xfId="4"/>
    <cellStyle name="Normal 4 2" xfId="6"/>
    <cellStyle name="Percent 2" xfId="3"/>
  </cellStyles>
  <dxfs count="63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406395</xdr:colOff>
      <xdr:row>9</xdr:row>
      <xdr:rowOff>9525</xdr:rowOff>
    </xdr:from>
    <xdr:to>
      <xdr:col>5</xdr:col>
      <xdr:colOff>568320</xdr:colOff>
      <xdr:row>9</xdr:row>
      <xdr:rowOff>161925</xdr:rowOff>
    </xdr:to>
    <xdr:sp macro="" textlink="">
      <xdr:nvSpPr>
        <xdr:cNvPr id="2" name="Down Arrow 1"/>
        <xdr:cNvSpPr/>
      </xdr:nvSpPr>
      <xdr:spPr>
        <a:xfrm>
          <a:off x="4157128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423335</xdr:colOff>
      <xdr:row>9</xdr:row>
      <xdr:rowOff>9525</xdr:rowOff>
    </xdr:from>
    <xdr:to>
      <xdr:col>6</xdr:col>
      <xdr:colOff>585260</xdr:colOff>
      <xdr:row>9</xdr:row>
      <xdr:rowOff>161925</xdr:rowOff>
    </xdr:to>
    <xdr:sp macro="" textlink="">
      <xdr:nvSpPr>
        <xdr:cNvPr id="3" name="Down Arrow 2"/>
        <xdr:cNvSpPr/>
      </xdr:nvSpPr>
      <xdr:spPr>
        <a:xfrm>
          <a:off x="5223935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397937</xdr:colOff>
      <xdr:row>18</xdr:row>
      <xdr:rowOff>19050</xdr:rowOff>
    </xdr:from>
    <xdr:to>
      <xdr:col>5</xdr:col>
      <xdr:colOff>559862</xdr:colOff>
      <xdr:row>18</xdr:row>
      <xdr:rowOff>171450</xdr:rowOff>
    </xdr:to>
    <xdr:sp macro="" textlink="">
      <xdr:nvSpPr>
        <xdr:cNvPr id="4" name="Down Arrow 3"/>
        <xdr:cNvSpPr/>
      </xdr:nvSpPr>
      <xdr:spPr>
        <a:xfrm>
          <a:off x="4148670" y="7876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425028</xdr:colOff>
      <xdr:row>18</xdr:row>
      <xdr:rowOff>9525</xdr:rowOff>
    </xdr:from>
    <xdr:to>
      <xdr:col>6</xdr:col>
      <xdr:colOff>586953</xdr:colOff>
      <xdr:row>18</xdr:row>
      <xdr:rowOff>161925</xdr:rowOff>
    </xdr:to>
    <xdr:sp macro="" textlink="">
      <xdr:nvSpPr>
        <xdr:cNvPr id="6" name="Down Arrow 5"/>
        <xdr:cNvSpPr/>
      </xdr:nvSpPr>
      <xdr:spPr>
        <a:xfrm>
          <a:off x="5225628" y="7866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389470</xdr:colOff>
      <xdr:row>27</xdr:row>
      <xdr:rowOff>19050</xdr:rowOff>
    </xdr:from>
    <xdr:to>
      <xdr:col>5</xdr:col>
      <xdr:colOff>551395</xdr:colOff>
      <xdr:row>27</xdr:row>
      <xdr:rowOff>171450</xdr:rowOff>
    </xdr:to>
    <xdr:sp macro="" textlink="">
      <xdr:nvSpPr>
        <xdr:cNvPr id="7" name="Down Arrow 6"/>
        <xdr:cNvSpPr/>
      </xdr:nvSpPr>
      <xdr:spPr>
        <a:xfrm>
          <a:off x="4140203" y="127359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36</xdr:row>
      <xdr:rowOff>19050</xdr:rowOff>
    </xdr:from>
    <xdr:to>
      <xdr:col>5</xdr:col>
      <xdr:colOff>559862</xdr:colOff>
      <xdr:row>36</xdr:row>
      <xdr:rowOff>171450</xdr:rowOff>
    </xdr:to>
    <xdr:sp macro="" textlink="">
      <xdr:nvSpPr>
        <xdr:cNvPr id="11" name="Down Arrow 10"/>
        <xdr:cNvSpPr/>
      </xdr:nvSpPr>
      <xdr:spPr>
        <a:xfrm>
          <a:off x="4148670" y="17147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406402</xdr:colOff>
      <xdr:row>46</xdr:row>
      <xdr:rowOff>19050</xdr:rowOff>
    </xdr:from>
    <xdr:to>
      <xdr:col>5</xdr:col>
      <xdr:colOff>568327</xdr:colOff>
      <xdr:row>46</xdr:row>
      <xdr:rowOff>171450</xdr:rowOff>
    </xdr:to>
    <xdr:sp macro="" textlink="">
      <xdr:nvSpPr>
        <xdr:cNvPr id="15" name="Down Arrow 14"/>
        <xdr:cNvSpPr/>
      </xdr:nvSpPr>
      <xdr:spPr>
        <a:xfrm>
          <a:off x="4157135" y="217445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55</xdr:row>
      <xdr:rowOff>19050</xdr:rowOff>
    </xdr:from>
    <xdr:to>
      <xdr:col>5</xdr:col>
      <xdr:colOff>559862</xdr:colOff>
      <xdr:row>55</xdr:row>
      <xdr:rowOff>171450</xdr:rowOff>
    </xdr:to>
    <xdr:sp macro="" textlink="">
      <xdr:nvSpPr>
        <xdr:cNvPr id="19" name="Down Arrow 18"/>
        <xdr:cNvSpPr/>
      </xdr:nvSpPr>
      <xdr:spPr>
        <a:xfrm>
          <a:off x="4148670" y="261556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64</xdr:row>
      <xdr:rowOff>19050</xdr:rowOff>
    </xdr:from>
    <xdr:to>
      <xdr:col>5</xdr:col>
      <xdr:colOff>559862</xdr:colOff>
      <xdr:row>64</xdr:row>
      <xdr:rowOff>171450</xdr:rowOff>
    </xdr:to>
    <xdr:sp macro="" textlink="">
      <xdr:nvSpPr>
        <xdr:cNvPr id="23" name="Down Arrow 22"/>
        <xdr:cNvSpPr/>
      </xdr:nvSpPr>
      <xdr:spPr>
        <a:xfrm>
          <a:off x="4148670" y="305667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73</xdr:row>
      <xdr:rowOff>19050</xdr:rowOff>
    </xdr:from>
    <xdr:to>
      <xdr:col>5</xdr:col>
      <xdr:colOff>559862</xdr:colOff>
      <xdr:row>73</xdr:row>
      <xdr:rowOff>171450</xdr:rowOff>
    </xdr:to>
    <xdr:sp macro="" textlink="">
      <xdr:nvSpPr>
        <xdr:cNvPr id="27" name="Down Arrow 26"/>
        <xdr:cNvSpPr/>
      </xdr:nvSpPr>
      <xdr:spPr>
        <a:xfrm>
          <a:off x="4148670" y="349779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82</xdr:row>
      <xdr:rowOff>19050</xdr:rowOff>
    </xdr:from>
    <xdr:to>
      <xdr:col>5</xdr:col>
      <xdr:colOff>559862</xdr:colOff>
      <xdr:row>82</xdr:row>
      <xdr:rowOff>171450</xdr:rowOff>
    </xdr:to>
    <xdr:sp macro="" textlink="">
      <xdr:nvSpPr>
        <xdr:cNvPr id="31" name="Down Arrow 30"/>
        <xdr:cNvSpPr/>
      </xdr:nvSpPr>
      <xdr:spPr>
        <a:xfrm>
          <a:off x="4148670" y="393890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91</xdr:row>
      <xdr:rowOff>19050</xdr:rowOff>
    </xdr:from>
    <xdr:to>
      <xdr:col>5</xdr:col>
      <xdr:colOff>559862</xdr:colOff>
      <xdr:row>91</xdr:row>
      <xdr:rowOff>171450</xdr:rowOff>
    </xdr:to>
    <xdr:sp macro="" textlink="">
      <xdr:nvSpPr>
        <xdr:cNvPr id="35" name="Down Arrow 34"/>
        <xdr:cNvSpPr/>
      </xdr:nvSpPr>
      <xdr:spPr>
        <a:xfrm>
          <a:off x="4148670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421217</xdr:colOff>
      <xdr:row>91</xdr:row>
      <xdr:rowOff>19050</xdr:rowOff>
    </xdr:from>
    <xdr:to>
      <xdr:col>6</xdr:col>
      <xdr:colOff>583142</xdr:colOff>
      <xdr:row>91</xdr:row>
      <xdr:rowOff>171450</xdr:rowOff>
    </xdr:to>
    <xdr:sp macro="" textlink="">
      <xdr:nvSpPr>
        <xdr:cNvPr id="36" name="Down Arrow 35"/>
        <xdr:cNvSpPr/>
      </xdr:nvSpPr>
      <xdr:spPr>
        <a:xfrm>
          <a:off x="5221817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3</xdr:col>
      <xdr:colOff>619760</xdr:colOff>
      <xdr:row>11</xdr:row>
      <xdr:rowOff>71120</xdr:rowOff>
    </xdr:from>
    <xdr:to>
      <xdr:col>4</xdr:col>
      <xdr:colOff>883920</xdr:colOff>
      <xdr:row>11</xdr:row>
      <xdr:rowOff>71120</xdr:rowOff>
    </xdr:to>
    <xdr:cxnSp macro="">
      <xdr:nvCxnSpPr>
        <xdr:cNvPr id="40" name="Straight Arrow Connector 39"/>
        <xdr:cNvCxnSpPr/>
      </xdr:nvCxnSpPr>
      <xdr:spPr>
        <a:xfrm>
          <a:off x="2715260" y="5471795"/>
          <a:ext cx="106426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727709</xdr:colOff>
      <xdr:row>10</xdr:row>
      <xdr:rowOff>205740</xdr:rowOff>
    </xdr:from>
    <xdr:to>
      <xdr:col>3</xdr:col>
      <xdr:colOff>699135</xdr:colOff>
      <xdr:row>12</xdr:row>
      <xdr:rowOff>73661</xdr:rowOff>
    </xdr:to>
    <xdr:sp macro="" textlink="">
      <xdr:nvSpPr>
        <xdr:cNvPr id="41" name="Rectangle 40"/>
        <xdr:cNvSpPr/>
      </xdr:nvSpPr>
      <xdr:spPr>
        <a:xfrm>
          <a:off x="1975484" y="4130040"/>
          <a:ext cx="819151" cy="177292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7</xdr:col>
      <xdr:colOff>416562</xdr:colOff>
      <xdr:row>18</xdr:row>
      <xdr:rowOff>15239</xdr:rowOff>
    </xdr:from>
    <xdr:to>
      <xdr:col>7</xdr:col>
      <xdr:colOff>578487</xdr:colOff>
      <xdr:row>18</xdr:row>
      <xdr:rowOff>171025</xdr:rowOff>
    </xdr:to>
    <xdr:sp macro="" textlink="">
      <xdr:nvSpPr>
        <xdr:cNvPr id="44" name="Down Arrow 43"/>
        <xdr:cNvSpPr/>
      </xdr:nvSpPr>
      <xdr:spPr>
        <a:xfrm>
          <a:off x="6283962" y="78723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152400</xdr:colOff>
      <xdr:row>10</xdr:row>
      <xdr:rowOff>172720</xdr:rowOff>
    </xdr:from>
    <xdr:to>
      <xdr:col>15</xdr:col>
      <xdr:colOff>660400</xdr:colOff>
      <xdr:row>10</xdr:row>
      <xdr:rowOff>508000</xdr:rowOff>
    </xdr:to>
    <xdr:sp macro="" textlink="">
      <xdr:nvSpPr>
        <xdr:cNvPr id="45" name="Right Arrow 44"/>
        <xdr:cNvSpPr/>
      </xdr:nvSpPr>
      <xdr:spPr>
        <a:xfrm>
          <a:off x="13439775" y="4011295"/>
          <a:ext cx="44132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353694</xdr:colOff>
      <xdr:row>10</xdr:row>
      <xdr:rowOff>71120</xdr:rowOff>
    </xdr:from>
    <xdr:to>
      <xdr:col>15</xdr:col>
      <xdr:colOff>1542</xdr:colOff>
      <xdr:row>10</xdr:row>
      <xdr:rowOff>895804</xdr:rowOff>
    </xdr:to>
    <xdr:sp macro="" textlink="">
      <xdr:nvSpPr>
        <xdr:cNvPr id="46" name="Rectangle 45"/>
        <xdr:cNvSpPr/>
      </xdr:nvSpPr>
      <xdr:spPr>
        <a:xfrm>
          <a:off x="12250419" y="3909695"/>
          <a:ext cx="1038498" cy="82468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182880</xdr:colOff>
      <xdr:row>8</xdr:row>
      <xdr:rowOff>284479</xdr:rowOff>
    </xdr:from>
    <xdr:to>
      <xdr:col>13</xdr:col>
      <xdr:colOff>233680</xdr:colOff>
      <xdr:row>11</xdr:row>
      <xdr:rowOff>111758</xdr:rowOff>
    </xdr:to>
    <xdr:sp macro="" textlink="">
      <xdr:nvSpPr>
        <xdr:cNvPr id="47" name="Right Brace 46"/>
        <xdr:cNvSpPr/>
      </xdr:nvSpPr>
      <xdr:spPr>
        <a:xfrm flipV="1">
          <a:off x="12079605" y="3437254"/>
          <a:ext cx="50800" cy="207517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91440</xdr:colOff>
      <xdr:row>19</xdr:row>
      <xdr:rowOff>182880</xdr:rowOff>
    </xdr:from>
    <xdr:to>
      <xdr:col>15</xdr:col>
      <xdr:colOff>599440</xdr:colOff>
      <xdr:row>19</xdr:row>
      <xdr:rowOff>518160</xdr:rowOff>
    </xdr:to>
    <xdr:sp macro="" textlink="">
      <xdr:nvSpPr>
        <xdr:cNvPr id="48" name="Right Arrow 47"/>
        <xdr:cNvSpPr/>
      </xdr:nvSpPr>
      <xdr:spPr>
        <a:xfrm>
          <a:off x="13378815" y="84791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19</xdr:row>
      <xdr:rowOff>81280</xdr:rowOff>
    </xdr:from>
    <xdr:to>
      <xdr:col>14</xdr:col>
      <xdr:colOff>558800</xdr:colOff>
      <xdr:row>19</xdr:row>
      <xdr:rowOff>963840</xdr:rowOff>
    </xdr:to>
    <xdr:sp macro="" textlink="">
      <xdr:nvSpPr>
        <xdr:cNvPr id="49" name="Rectangle 48"/>
        <xdr:cNvSpPr/>
      </xdr:nvSpPr>
      <xdr:spPr>
        <a:xfrm>
          <a:off x="12189459" y="8377555"/>
          <a:ext cx="1066166" cy="882560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17</xdr:row>
      <xdr:rowOff>304799</xdr:rowOff>
    </xdr:from>
    <xdr:to>
      <xdr:col>13</xdr:col>
      <xdr:colOff>172720</xdr:colOff>
      <xdr:row>20</xdr:row>
      <xdr:rowOff>121918</xdr:rowOff>
    </xdr:to>
    <xdr:sp macro="" textlink="">
      <xdr:nvSpPr>
        <xdr:cNvPr id="50" name="Right Brace 49"/>
        <xdr:cNvSpPr/>
      </xdr:nvSpPr>
      <xdr:spPr>
        <a:xfrm flipV="1">
          <a:off x="12018645" y="7896224"/>
          <a:ext cx="50800" cy="225551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27</xdr:row>
      <xdr:rowOff>9525</xdr:rowOff>
    </xdr:from>
    <xdr:to>
      <xdr:col>6</xdr:col>
      <xdr:colOff>578486</xdr:colOff>
      <xdr:row>27</xdr:row>
      <xdr:rowOff>161925</xdr:rowOff>
    </xdr:to>
    <xdr:sp macro="" textlink="">
      <xdr:nvSpPr>
        <xdr:cNvPr id="53" name="Down Arrow 52"/>
        <xdr:cNvSpPr/>
      </xdr:nvSpPr>
      <xdr:spPr>
        <a:xfrm>
          <a:off x="5217161" y="12726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27</xdr:row>
      <xdr:rowOff>15239</xdr:rowOff>
    </xdr:from>
    <xdr:to>
      <xdr:col>7</xdr:col>
      <xdr:colOff>578487</xdr:colOff>
      <xdr:row>27</xdr:row>
      <xdr:rowOff>171026</xdr:rowOff>
    </xdr:to>
    <xdr:sp macro="" textlink="">
      <xdr:nvSpPr>
        <xdr:cNvPr id="54" name="Down Arrow 53"/>
        <xdr:cNvSpPr/>
      </xdr:nvSpPr>
      <xdr:spPr>
        <a:xfrm>
          <a:off x="6283962" y="12732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28</xdr:row>
      <xdr:rowOff>182880</xdr:rowOff>
    </xdr:from>
    <xdr:to>
      <xdr:col>15</xdr:col>
      <xdr:colOff>599440</xdr:colOff>
      <xdr:row>28</xdr:row>
      <xdr:rowOff>518160</xdr:rowOff>
    </xdr:to>
    <xdr:sp macro="" textlink="">
      <xdr:nvSpPr>
        <xdr:cNvPr id="55" name="Right Arrow 54"/>
        <xdr:cNvSpPr/>
      </xdr:nvSpPr>
      <xdr:spPr>
        <a:xfrm>
          <a:off x="13378815" y="1318450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121920</xdr:colOff>
      <xdr:row>26</xdr:row>
      <xdr:rowOff>304799</xdr:rowOff>
    </xdr:from>
    <xdr:to>
      <xdr:col>13</xdr:col>
      <xdr:colOff>172720</xdr:colOff>
      <xdr:row>29</xdr:row>
      <xdr:rowOff>121918</xdr:rowOff>
    </xdr:to>
    <xdr:sp macro="" textlink="">
      <xdr:nvSpPr>
        <xdr:cNvPr id="56" name="Right Brace 55"/>
        <xdr:cNvSpPr/>
      </xdr:nvSpPr>
      <xdr:spPr>
        <a:xfrm flipV="1">
          <a:off x="12018645" y="12639674"/>
          <a:ext cx="50800" cy="20840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36</xdr:row>
      <xdr:rowOff>9525</xdr:rowOff>
    </xdr:from>
    <xdr:to>
      <xdr:col>6</xdr:col>
      <xdr:colOff>586953</xdr:colOff>
      <xdr:row>36</xdr:row>
      <xdr:rowOff>161925</xdr:rowOff>
    </xdr:to>
    <xdr:sp macro="" textlink="">
      <xdr:nvSpPr>
        <xdr:cNvPr id="63" name="Down Arrow 62"/>
        <xdr:cNvSpPr/>
      </xdr:nvSpPr>
      <xdr:spPr>
        <a:xfrm>
          <a:off x="5225628" y="17137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37</xdr:row>
      <xdr:rowOff>182880</xdr:rowOff>
    </xdr:from>
    <xdr:to>
      <xdr:col>15</xdr:col>
      <xdr:colOff>599440</xdr:colOff>
      <xdr:row>37</xdr:row>
      <xdr:rowOff>518160</xdr:rowOff>
    </xdr:to>
    <xdr:sp macro="" textlink="">
      <xdr:nvSpPr>
        <xdr:cNvPr id="65" name="Right Arrow 64"/>
        <xdr:cNvSpPr/>
      </xdr:nvSpPr>
      <xdr:spPr>
        <a:xfrm>
          <a:off x="13378815" y="1770888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37</xdr:row>
      <xdr:rowOff>81280</xdr:rowOff>
    </xdr:from>
    <xdr:to>
      <xdr:col>14</xdr:col>
      <xdr:colOff>558800</xdr:colOff>
      <xdr:row>37</xdr:row>
      <xdr:rowOff>918482</xdr:rowOff>
    </xdr:to>
    <xdr:sp macro="" textlink="">
      <xdr:nvSpPr>
        <xdr:cNvPr id="66" name="Rectangle 65"/>
        <xdr:cNvSpPr/>
      </xdr:nvSpPr>
      <xdr:spPr>
        <a:xfrm>
          <a:off x="12189459" y="17607280"/>
          <a:ext cx="1066166" cy="837202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35</xdr:row>
      <xdr:rowOff>304799</xdr:rowOff>
    </xdr:from>
    <xdr:to>
      <xdr:col>13</xdr:col>
      <xdr:colOff>172720</xdr:colOff>
      <xdr:row>38</xdr:row>
      <xdr:rowOff>121918</xdr:rowOff>
    </xdr:to>
    <xdr:sp macro="" textlink="">
      <xdr:nvSpPr>
        <xdr:cNvPr id="67" name="Right Brace 66"/>
        <xdr:cNvSpPr/>
      </xdr:nvSpPr>
      <xdr:spPr>
        <a:xfrm flipV="1">
          <a:off x="12018645" y="1728787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433495</xdr:colOff>
      <xdr:row>46</xdr:row>
      <xdr:rowOff>9525</xdr:rowOff>
    </xdr:from>
    <xdr:to>
      <xdr:col>6</xdr:col>
      <xdr:colOff>595420</xdr:colOff>
      <xdr:row>46</xdr:row>
      <xdr:rowOff>161925</xdr:rowOff>
    </xdr:to>
    <xdr:sp macro="" textlink="">
      <xdr:nvSpPr>
        <xdr:cNvPr id="74" name="Down Arrow 73"/>
        <xdr:cNvSpPr/>
      </xdr:nvSpPr>
      <xdr:spPr>
        <a:xfrm>
          <a:off x="5234095" y="217349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46</xdr:row>
      <xdr:rowOff>15239</xdr:rowOff>
    </xdr:from>
    <xdr:to>
      <xdr:col>7</xdr:col>
      <xdr:colOff>578487</xdr:colOff>
      <xdr:row>46</xdr:row>
      <xdr:rowOff>171025</xdr:rowOff>
    </xdr:to>
    <xdr:sp macro="" textlink="">
      <xdr:nvSpPr>
        <xdr:cNvPr id="75" name="Down Arrow 74"/>
        <xdr:cNvSpPr/>
      </xdr:nvSpPr>
      <xdr:spPr>
        <a:xfrm>
          <a:off x="6283962" y="217407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47</xdr:row>
      <xdr:rowOff>182880</xdr:rowOff>
    </xdr:from>
    <xdr:to>
      <xdr:col>15</xdr:col>
      <xdr:colOff>599440</xdr:colOff>
      <xdr:row>47</xdr:row>
      <xdr:rowOff>518160</xdr:rowOff>
    </xdr:to>
    <xdr:sp macro="" textlink="">
      <xdr:nvSpPr>
        <xdr:cNvPr id="76" name="Right Arrow 75"/>
        <xdr:cNvSpPr/>
      </xdr:nvSpPr>
      <xdr:spPr>
        <a:xfrm>
          <a:off x="13378815" y="222713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47</xdr:row>
      <xdr:rowOff>81280</xdr:rowOff>
    </xdr:from>
    <xdr:to>
      <xdr:col>14</xdr:col>
      <xdr:colOff>558800</xdr:colOff>
      <xdr:row>47</xdr:row>
      <xdr:rowOff>895804</xdr:rowOff>
    </xdr:to>
    <xdr:sp macro="" textlink="">
      <xdr:nvSpPr>
        <xdr:cNvPr id="77" name="Rectangle 76"/>
        <xdr:cNvSpPr/>
      </xdr:nvSpPr>
      <xdr:spPr>
        <a:xfrm>
          <a:off x="12189459" y="22169755"/>
          <a:ext cx="1066166" cy="81452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45</xdr:row>
      <xdr:rowOff>304799</xdr:rowOff>
    </xdr:from>
    <xdr:to>
      <xdr:col>13</xdr:col>
      <xdr:colOff>172720</xdr:colOff>
      <xdr:row>48</xdr:row>
      <xdr:rowOff>121918</xdr:rowOff>
    </xdr:to>
    <xdr:sp macro="" textlink="">
      <xdr:nvSpPr>
        <xdr:cNvPr id="78" name="Right Brace 77"/>
        <xdr:cNvSpPr/>
      </xdr:nvSpPr>
      <xdr:spPr>
        <a:xfrm flipV="1">
          <a:off x="12018645" y="21821774"/>
          <a:ext cx="50800" cy="19983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408094</xdr:colOff>
      <xdr:row>55</xdr:row>
      <xdr:rowOff>9525</xdr:rowOff>
    </xdr:from>
    <xdr:to>
      <xdr:col>6</xdr:col>
      <xdr:colOff>570019</xdr:colOff>
      <xdr:row>55</xdr:row>
      <xdr:rowOff>161925</xdr:rowOff>
    </xdr:to>
    <xdr:sp macro="" textlink="">
      <xdr:nvSpPr>
        <xdr:cNvPr id="85" name="Down Arrow 84"/>
        <xdr:cNvSpPr/>
      </xdr:nvSpPr>
      <xdr:spPr>
        <a:xfrm>
          <a:off x="5208694" y="261461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55</xdr:row>
      <xdr:rowOff>15239</xdr:rowOff>
    </xdr:from>
    <xdr:to>
      <xdr:col>7</xdr:col>
      <xdr:colOff>570020</xdr:colOff>
      <xdr:row>55</xdr:row>
      <xdr:rowOff>171026</xdr:rowOff>
    </xdr:to>
    <xdr:sp macro="" textlink="">
      <xdr:nvSpPr>
        <xdr:cNvPr id="86" name="Down Arrow 85"/>
        <xdr:cNvSpPr/>
      </xdr:nvSpPr>
      <xdr:spPr>
        <a:xfrm>
          <a:off x="6275495" y="261518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56</xdr:row>
      <xdr:rowOff>182880</xdr:rowOff>
    </xdr:from>
    <xdr:to>
      <xdr:col>15</xdr:col>
      <xdr:colOff>599440</xdr:colOff>
      <xdr:row>56</xdr:row>
      <xdr:rowOff>518160</xdr:rowOff>
    </xdr:to>
    <xdr:sp macro="" textlink="">
      <xdr:nvSpPr>
        <xdr:cNvPr id="87" name="Right Arrow 86"/>
        <xdr:cNvSpPr/>
      </xdr:nvSpPr>
      <xdr:spPr>
        <a:xfrm>
          <a:off x="13378815" y="267290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56</xdr:row>
      <xdr:rowOff>81280</xdr:rowOff>
    </xdr:from>
    <xdr:to>
      <xdr:col>14</xdr:col>
      <xdr:colOff>558800</xdr:colOff>
      <xdr:row>56</xdr:row>
      <xdr:rowOff>941161</xdr:rowOff>
    </xdr:to>
    <xdr:sp macro="" textlink="">
      <xdr:nvSpPr>
        <xdr:cNvPr id="88" name="Rectangle 87"/>
        <xdr:cNvSpPr/>
      </xdr:nvSpPr>
      <xdr:spPr>
        <a:xfrm>
          <a:off x="12189459" y="26627455"/>
          <a:ext cx="1066166" cy="85988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54</xdr:row>
      <xdr:rowOff>304799</xdr:rowOff>
    </xdr:from>
    <xdr:to>
      <xdr:col>13</xdr:col>
      <xdr:colOff>172720</xdr:colOff>
      <xdr:row>57</xdr:row>
      <xdr:rowOff>121918</xdr:rowOff>
    </xdr:to>
    <xdr:sp macro="" textlink="">
      <xdr:nvSpPr>
        <xdr:cNvPr id="89" name="Right Brace 88"/>
        <xdr:cNvSpPr/>
      </xdr:nvSpPr>
      <xdr:spPr>
        <a:xfrm flipV="1">
          <a:off x="12018645" y="26308049"/>
          <a:ext cx="50800" cy="190309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64</xdr:row>
      <xdr:rowOff>9525</xdr:rowOff>
    </xdr:from>
    <xdr:to>
      <xdr:col>6</xdr:col>
      <xdr:colOff>578486</xdr:colOff>
      <xdr:row>64</xdr:row>
      <xdr:rowOff>161925</xdr:rowOff>
    </xdr:to>
    <xdr:sp macro="" textlink="">
      <xdr:nvSpPr>
        <xdr:cNvPr id="96" name="Down Arrow 95"/>
        <xdr:cNvSpPr/>
      </xdr:nvSpPr>
      <xdr:spPr>
        <a:xfrm>
          <a:off x="5217161" y="305572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65</xdr:row>
      <xdr:rowOff>182880</xdr:rowOff>
    </xdr:from>
    <xdr:to>
      <xdr:col>15</xdr:col>
      <xdr:colOff>599440</xdr:colOff>
      <xdr:row>65</xdr:row>
      <xdr:rowOff>518160</xdr:rowOff>
    </xdr:to>
    <xdr:sp macro="" textlink="">
      <xdr:nvSpPr>
        <xdr:cNvPr id="98" name="Right Arrow 97"/>
        <xdr:cNvSpPr/>
      </xdr:nvSpPr>
      <xdr:spPr>
        <a:xfrm>
          <a:off x="13378815" y="31215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65</xdr:row>
      <xdr:rowOff>81280</xdr:rowOff>
    </xdr:from>
    <xdr:to>
      <xdr:col>14</xdr:col>
      <xdr:colOff>558800</xdr:colOff>
      <xdr:row>65</xdr:row>
      <xdr:rowOff>873125</xdr:rowOff>
    </xdr:to>
    <xdr:sp macro="" textlink="">
      <xdr:nvSpPr>
        <xdr:cNvPr id="99" name="Rectangle 98"/>
        <xdr:cNvSpPr/>
      </xdr:nvSpPr>
      <xdr:spPr>
        <a:xfrm>
          <a:off x="12189459" y="31113730"/>
          <a:ext cx="1066166" cy="791845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63</xdr:row>
      <xdr:rowOff>304799</xdr:rowOff>
    </xdr:from>
    <xdr:to>
      <xdr:col>13</xdr:col>
      <xdr:colOff>172720</xdr:colOff>
      <xdr:row>66</xdr:row>
      <xdr:rowOff>121918</xdr:rowOff>
    </xdr:to>
    <xdr:sp macro="" textlink="">
      <xdr:nvSpPr>
        <xdr:cNvPr id="100" name="Right Brace 99"/>
        <xdr:cNvSpPr/>
      </xdr:nvSpPr>
      <xdr:spPr>
        <a:xfrm flipV="1">
          <a:off x="12018645" y="30765749"/>
          <a:ext cx="50800" cy="19602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73</xdr:row>
      <xdr:rowOff>9525</xdr:rowOff>
    </xdr:from>
    <xdr:to>
      <xdr:col>6</xdr:col>
      <xdr:colOff>586953</xdr:colOff>
      <xdr:row>73</xdr:row>
      <xdr:rowOff>161925</xdr:rowOff>
    </xdr:to>
    <xdr:sp macro="" textlink="">
      <xdr:nvSpPr>
        <xdr:cNvPr id="107" name="Down Arrow 106"/>
        <xdr:cNvSpPr/>
      </xdr:nvSpPr>
      <xdr:spPr>
        <a:xfrm>
          <a:off x="5225628" y="349683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73</xdr:row>
      <xdr:rowOff>15239</xdr:rowOff>
    </xdr:from>
    <xdr:to>
      <xdr:col>7</xdr:col>
      <xdr:colOff>570020</xdr:colOff>
      <xdr:row>73</xdr:row>
      <xdr:rowOff>171025</xdr:rowOff>
    </xdr:to>
    <xdr:sp macro="" textlink="">
      <xdr:nvSpPr>
        <xdr:cNvPr id="108" name="Down Arrow 107"/>
        <xdr:cNvSpPr/>
      </xdr:nvSpPr>
      <xdr:spPr>
        <a:xfrm>
          <a:off x="6275495" y="349741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74</xdr:row>
      <xdr:rowOff>182880</xdr:rowOff>
    </xdr:from>
    <xdr:to>
      <xdr:col>15</xdr:col>
      <xdr:colOff>599440</xdr:colOff>
      <xdr:row>74</xdr:row>
      <xdr:rowOff>518160</xdr:rowOff>
    </xdr:to>
    <xdr:sp macro="" textlink="">
      <xdr:nvSpPr>
        <xdr:cNvPr id="109" name="Right Arrow 108"/>
        <xdr:cNvSpPr/>
      </xdr:nvSpPr>
      <xdr:spPr>
        <a:xfrm>
          <a:off x="13378815" y="355587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74</xdr:row>
      <xdr:rowOff>81280</xdr:rowOff>
    </xdr:from>
    <xdr:to>
      <xdr:col>14</xdr:col>
      <xdr:colOff>558800</xdr:colOff>
      <xdr:row>74</xdr:row>
      <xdr:rowOff>907143</xdr:rowOff>
    </xdr:to>
    <xdr:sp macro="" textlink="">
      <xdr:nvSpPr>
        <xdr:cNvPr id="110" name="Rectangle 109"/>
        <xdr:cNvSpPr/>
      </xdr:nvSpPr>
      <xdr:spPr>
        <a:xfrm>
          <a:off x="12189459" y="354571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72</xdr:row>
      <xdr:rowOff>304799</xdr:rowOff>
    </xdr:from>
    <xdr:to>
      <xdr:col>13</xdr:col>
      <xdr:colOff>172720</xdr:colOff>
      <xdr:row>75</xdr:row>
      <xdr:rowOff>121918</xdr:rowOff>
    </xdr:to>
    <xdr:sp macro="" textlink="">
      <xdr:nvSpPr>
        <xdr:cNvPr id="111" name="Right Brace 110"/>
        <xdr:cNvSpPr/>
      </xdr:nvSpPr>
      <xdr:spPr>
        <a:xfrm flipV="1">
          <a:off x="12018645" y="3513772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82</xdr:row>
      <xdr:rowOff>9525</xdr:rowOff>
    </xdr:from>
    <xdr:to>
      <xdr:col>6</xdr:col>
      <xdr:colOff>578486</xdr:colOff>
      <xdr:row>82</xdr:row>
      <xdr:rowOff>161925</xdr:rowOff>
    </xdr:to>
    <xdr:sp macro="" textlink="">
      <xdr:nvSpPr>
        <xdr:cNvPr id="118" name="Down Arrow 117"/>
        <xdr:cNvSpPr/>
      </xdr:nvSpPr>
      <xdr:spPr>
        <a:xfrm>
          <a:off x="5217161" y="393795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83</xdr:row>
      <xdr:rowOff>182880</xdr:rowOff>
    </xdr:from>
    <xdr:to>
      <xdr:col>15</xdr:col>
      <xdr:colOff>599440</xdr:colOff>
      <xdr:row>83</xdr:row>
      <xdr:rowOff>518160</xdr:rowOff>
    </xdr:to>
    <xdr:sp macro="" textlink="">
      <xdr:nvSpPr>
        <xdr:cNvPr id="120" name="Right Arrow 119"/>
        <xdr:cNvSpPr/>
      </xdr:nvSpPr>
      <xdr:spPr>
        <a:xfrm>
          <a:off x="13378815" y="400259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83</xdr:row>
      <xdr:rowOff>81280</xdr:rowOff>
    </xdr:from>
    <xdr:to>
      <xdr:col>14</xdr:col>
      <xdr:colOff>558800</xdr:colOff>
      <xdr:row>83</xdr:row>
      <xdr:rowOff>907143</xdr:rowOff>
    </xdr:to>
    <xdr:sp macro="" textlink="">
      <xdr:nvSpPr>
        <xdr:cNvPr id="121" name="Rectangle 120"/>
        <xdr:cNvSpPr/>
      </xdr:nvSpPr>
      <xdr:spPr>
        <a:xfrm>
          <a:off x="12189459" y="39924355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81</xdr:row>
      <xdr:rowOff>304799</xdr:rowOff>
    </xdr:from>
    <xdr:to>
      <xdr:col>13</xdr:col>
      <xdr:colOff>172720</xdr:colOff>
      <xdr:row>84</xdr:row>
      <xdr:rowOff>121918</xdr:rowOff>
    </xdr:to>
    <xdr:sp macro="" textlink="">
      <xdr:nvSpPr>
        <xdr:cNvPr id="122" name="Right Brace 121"/>
        <xdr:cNvSpPr/>
      </xdr:nvSpPr>
      <xdr:spPr>
        <a:xfrm flipV="1">
          <a:off x="12018645" y="39604949"/>
          <a:ext cx="50800" cy="19697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416562</xdr:colOff>
      <xdr:row>91</xdr:row>
      <xdr:rowOff>15239</xdr:rowOff>
    </xdr:from>
    <xdr:to>
      <xdr:col>7</xdr:col>
      <xdr:colOff>578487</xdr:colOff>
      <xdr:row>91</xdr:row>
      <xdr:rowOff>171026</xdr:rowOff>
    </xdr:to>
    <xdr:sp macro="" textlink="">
      <xdr:nvSpPr>
        <xdr:cNvPr id="130" name="Down Arrow 129"/>
        <xdr:cNvSpPr/>
      </xdr:nvSpPr>
      <xdr:spPr>
        <a:xfrm>
          <a:off x="6283962" y="437963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92</xdr:row>
      <xdr:rowOff>182880</xdr:rowOff>
    </xdr:from>
    <xdr:to>
      <xdr:col>15</xdr:col>
      <xdr:colOff>599440</xdr:colOff>
      <xdr:row>92</xdr:row>
      <xdr:rowOff>518160</xdr:rowOff>
    </xdr:to>
    <xdr:sp macro="" textlink="">
      <xdr:nvSpPr>
        <xdr:cNvPr id="131" name="Right Arrow 130"/>
        <xdr:cNvSpPr/>
      </xdr:nvSpPr>
      <xdr:spPr>
        <a:xfrm>
          <a:off x="13378815" y="44550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92</xdr:row>
      <xdr:rowOff>81280</xdr:rowOff>
    </xdr:from>
    <xdr:to>
      <xdr:col>14</xdr:col>
      <xdr:colOff>558800</xdr:colOff>
      <xdr:row>92</xdr:row>
      <xdr:rowOff>907143</xdr:rowOff>
    </xdr:to>
    <xdr:sp macro="" textlink="">
      <xdr:nvSpPr>
        <xdr:cNvPr id="132" name="Rectangle 131"/>
        <xdr:cNvSpPr/>
      </xdr:nvSpPr>
      <xdr:spPr>
        <a:xfrm>
          <a:off x="12189459" y="444487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90</xdr:row>
      <xdr:rowOff>304799</xdr:rowOff>
    </xdr:from>
    <xdr:to>
      <xdr:col>13</xdr:col>
      <xdr:colOff>172720</xdr:colOff>
      <xdr:row>93</xdr:row>
      <xdr:rowOff>121918</xdr:rowOff>
    </xdr:to>
    <xdr:sp macro="" textlink="">
      <xdr:nvSpPr>
        <xdr:cNvPr id="133" name="Right Brace 132"/>
        <xdr:cNvSpPr/>
      </xdr:nvSpPr>
      <xdr:spPr>
        <a:xfrm flipV="1">
          <a:off x="12018645" y="44129324"/>
          <a:ext cx="50800" cy="20078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445134</xdr:colOff>
      <xdr:row>28</xdr:row>
      <xdr:rowOff>233680</xdr:rowOff>
    </xdr:from>
    <xdr:to>
      <xdr:col>15</xdr:col>
      <xdr:colOff>40640</xdr:colOff>
      <xdr:row>28</xdr:row>
      <xdr:rowOff>1145268</xdr:rowOff>
    </xdr:to>
    <xdr:sp macro="" textlink="">
      <xdr:nvSpPr>
        <xdr:cNvPr id="134" name="Rectangle 133"/>
        <xdr:cNvSpPr/>
      </xdr:nvSpPr>
      <xdr:spPr>
        <a:xfrm>
          <a:off x="12341859" y="13235305"/>
          <a:ext cx="986156" cy="911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10</xdr:col>
      <xdr:colOff>6714</xdr:colOff>
      <xdr:row>130</xdr:row>
      <xdr:rowOff>144145</xdr:rowOff>
    </xdr:from>
    <xdr:to>
      <xdr:col>11</xdr:col>
      <xdr:colOff>957580</xdr:colOff>
      <xdr:row>134</xdr:row>
      <xdr:rowOff>60960</xdr:rowOff>
    </xdr:to>
    <xdr:sp macro="" textlink="">
      <xdr:nvSpPr>
        <xdr:cNvPr id="135" name="Rectangle 134"/>
        <xdr:cNvSpPr/>
      </xdr:nvSpPr>
      <xdr:spPr>
        <a:xfrm>
          <a:off x="7598139" y="60075445"/>
          <a:ext cx="2065291" cy="678815"/>
        </a:xfrm>
        <a:prstGeom prst="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</a:t>
          </a:r>
          <a:r>
            <a:rPr lang="ro-RO" sz="1100" i="1" baseline="0">
              <a:solidFill>
                <a:sysClr val="windowText" lastClr="000000"/>
              </a:solidFill>
            </a:rPr>
            <a:t> preluate în:</a:t>
          </a:r>
          <a:endParaRPr lang="ro-RO" sz="1100" i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154032</xdr:colOff>
      <xdr:row>116</xdr:row>
      <xdr:rowOff>114119</xdr:rowOff>
    </xdr:from>
    <xdr:to>
      <xdr:col>17</xdr:col>
      <xdr:colOff>158749</xdr:colOff>
      <xdr:row>130</xdr:row>
      <xdr:rowOff>42999</xdr:rowOff>
    </xdr:to>
    <xdr:sp macro="" textlink="">
      <xdr:nvSpPr>
        <xdr:cNvPr id="136" name="Right Brace 135"/>
        <xdr:cNvSpPr/>
      </xdr:nvSpPr>
      <xdr:spPr>
        <a:xfrm rot="5400000">
          <a:off x="6454638" y="51506438"/>
          <a:ext cx="3415030" cy="13520692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650240</xdr:colOff>
      <xdr:row>20</xdr:row>
      <xdr:rowOff>71120</xdr:rowOff>
    </xdr:from>
    <xdr:to>
      <xdr:col>5</xdr:col>
      <xdr:colOff>0</xdr:colOff>
      <xdr:row>20</xdr:row>
      <xdr:rowOff>71120</xdr:rowOff>
    </xdr:to>
    <xdr:cxnSp macro="">
      <xdr:nvCxnSpPr>
        <xdr:cNvPr id="138" name="Straight Arrow Connector 137"/>
        <xdr:cNvCxnSpPr/>
      </xdr:nvCxnSpPr>
      <xdr:spPr>
        <a:xfrm>
          <a:off x="2745740" y="10100945"/>
          <a:ext cx="103568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729614</xdr:colOff>
      <xdr:row>19</xdr:row>
      <xdr:rowOff>243840</xdr:rowOff>
    </xdr:from>
    <xdr:to>
      <xdr:col>3</xdr:col>
      <xdr:colOff>701040</xdr:colOff>
      <xdr:row>21</xdr:row>
      <xdr:rowOff>111761</xdr:rowOff>
    </xdr:to>
    <xdr:sp macro="" textlink="">
      <xdr:nvSpPr>
        <xdr:cNvPr id="139" name="Rectangle 138"/>
        <xdr:cNvSpPr/>
      </xdr:nvSpPr>
      <xdr:spPr>
        <a:xfrm>
          <a:off x="1977389" y="8540115"/>
          <a:ext cx="819151" cy="179197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1117600</xdr:colOff>
      <xdr:row>131</xdr:row>
      <xdr:rowOff>162560</xdr:rowOff>
    </xdr:from>
    <xdr:to>
      <xdr:col>12</xdr:col>
      <xdr:colOff>1036320</xdr:colOff>
      <xdr:row>133</xdr:row>
      <xdr:rowOff>132080</xdr:rowOff>
    </xdr:to>
    <xdr:sp macro="" textlink="">
      <xdr:nvSpPr>
        <xdr:cNvPr id="142" name="Right Arrow 141"/>
        <xdr:cNvSpPr/>
      </xdr:nvSpPr>
      <xdr:spPr>
        <a:xfrm>
          <a:off x="9823450" y="60284360"/>
          <a:ext cx="1909445" cy="35052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546734</xdr:colOff>
      <xdr:row>10</xdr:row>
      <xdr:rowOff>386080</xdr:rowOff>
    </xdr:from>
    <xdr:to>
      <xdr:col>11</xdr:col>
      <xdr:colOff>1971040</xdr:colOff>
      <xdr:row>13</xdr:row>
      <xdr:rowOff>71121</xdr:rowOff>
    </xdr:to>
    <xdr:sp macro="" textlink="">
      <xdr:nvSpPr>
        <xdr:cNvPr id="143" name="Rectangle 142"/>
        <xdr:cNvSpPr/>
      </xdr:nvSpPr>
      <xdr:spPr>
        <a:xfrm>
          <a:off x="9252584" y="4224655"/>
          <a:ext cx="1424306" cy="162814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</a:t>
          </a:r>
          <a:r>
            <a:rPr lang="en-US" sz="1100" i="1"/>
            <a:t>+E</a:t>
          </a:r>
          <a:r>
            <a:rPr lang="ro-RO" sz="1100" i="1"/>
            <a:t> eligibil si neeligibil</a:t>
          </a:r>
        </a:p>
      </xdr:txBody>
    </xdr:sp>
    <xdr:clientData/>
  </xdr:twoCellAnchor>
  <xdr:twoCellAnchor>
    <xdr:from>
      <xdr:col>11</xdr:col>
      <xdr:colOff>111760</xdr:colOff>
      <xdr:row>11</xdr:row>
      <xdr:rowOff>71120</xdr:rowOff>
    </xdr:from>
    <xdr:to>
      <xdr:col>11</xdr:col>
      <xdr:colOff>508000</xdr:colOff>
      <xdr:row>11</xdr:row>
      <xdr:rowOff>71120</xdr:rowOff>
    </xdr:to>
    <xdr:cxnSp macro="">
      <xdr:nvCxnSpPr>
        <xdr:cNvPr id="144" name="Straight Arrow Connector 143"/>
        <xdr:cNvCxnSpPr/>
      </xdr:nvCxnSpPr>
      <xdr:spPr>
        <a:xfrm flipH="1">
          <a:off x="8817610" y="547179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564696</xdr:colOff>
      <xdr:row>19</xdr:row>
      <xdr:rowOff>254272</xdr:rowOff>
    </xdr:from>
    <xdr:to>
      <xdr:col>11</xdr:col>
      <xdr:colOff>1969952</xdr:colOff>
      <xdr:row>21</xdr:row>
      <xdr:rowOff>132081</xdr:rowOff>
    </xdr:to>
    <xdr:sp macro="" textlink="">
      <xdr:nvSpPr>
        <xdr:cNvPr id="145" name="Rectangle 144"/>
        <xdr:cNvSpPr/>
      </xdr:nvSpPr>
      <xdr:spPr>
        <a:xfrm>
          <a:off x="9270546" y="8550547"/>
          <a:ext cx="1405256" cy="1801859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111760</xdr:colOff>
      <xdr:row>20</xdr:row>
      <xdr:rowOff>91440</xdr:rowOff>
    </xdr:from>
    <xdr:to>
      <xdr:col>11</xdr:col>
      <xdr:colOff>508000</xdr:colOff>
      <xdr:row>20</xdr:row>
      <xdr:rowOff>91440</xdr:rowOff>
    </xdr:to>
    <xdr:cxnSp macro="">
      <xdr:nvCxnSpPr>
        <xdr:cNvPr id="146" name="Straight Arrow Connector 145"/>
        <xdr:cNvCxnSpPr/>
      </xdr:nvCxnSpPr>
      <xdr:spPr>
        <a:xfrm flipH="1">
          <a:off x="8817610" y="1012126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34018</xdr:colOff>
      <xdr:row>9</xdr:row>
      <xdr:rowOff>68035</xdr:rowOff>
    </xdr:from>
    <xdr:to>
      <xdr:col>11</xdr:col>
      <xdr:colOff>510268</xdr:colOff>
      <xdr:row>10</xdr:row>
      <xdr:rowOff>975177</xdr:rowOff>
    </xdr:to>
    <xdr:cxnSp macro="">
      <xdr:nvCxnSpPr>
        <xdr:cNvPr id="147" name="Straight Arrow Connector 146"/>
        <xdr:cNvCxnSpPr/>
      </xdr:nvCxnSpPr>
      <xdr:spPr>
        <a:xfrm flipH="1">
          <a:off x="8739868" y="3716110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571953</xdr:colOff>
      <xdr:row>8</xdr:row>
      <xdr:rowOff>492578</xdr:rowOff>
    </xdr:from>
    <xdr:to>
      <xdr:col>10</xdr:col>
      <xdr:colOff>578303</xdr:colOff>
      <xdr:row>10</xdr:row>
      <xdr:rowOff>45357</xdr:rowOff>
    </xdr:to>
    <xdr:cxnSp macro="">
      <xdr:nvCxnSpPr>
        <xdr:cNvPr id="148" name="Straight Arrow Connector 147"/>
        <xdr:cNvCxnSpPr/>
      </xdr:nvCxnSpPr>
      <xdr:spPr>
        <a:xfrm>
          <a:off x="8163378" y="3645353"/>
          <a:ext cx="6350" cy="23857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18</xdr:row>
      <xdr:rowOff>0</xdr:rowOff>
    </xdr:from>
    <xdr:to>
      <xdr:col>10</xdr:col>
      <xdr:colOff>516618</xdr:colOff>
      <xdr:row>19</xdr:row>
      <xdr:rowOff>51707</xdr:rowOff>
    </xdr:to>
    <xdr:cxnSp macro="">
      <xdr:nvCxnSpPr>
        <xdr:cNvPr id="149" name="Straight Arrow Connector 148"/>
        <xdr:cNvCxnSpPr/>
      </xdr:nvCxnSpPr>
      <xdr:spPr>
        <a:xfrm>
          <a:off x="8101693" y="810577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27</xdr:row>
      <xdr:rowOff>0</xdr:rowOff>
    </xdr:from>
    <xdr:to>
      <xdr:col>10</xdr:col>
      <xdr:colOff>527957</xdr:colOff>
      <xdr:row>28</xdr:row>
      <xdr:rowOff>51707</xdr:rowOff>
    </xdr:to>
    <xdr:cxnSp macro="">
      <xdr:nvCxnSpPr>
        <xdr:cNvPr id="150" name="Straight Arrow Connector 149"/>
        <xdr:cNvCxnSpPr/>
      </xdr:nvCxnSpPr>
      <xdr:spPr>
        <a:xfrm>
          <a:off x="8113032" y="1281112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498928</xdr:colOff>
      <xdr:row>36</xdr:row>
      <xdr:rowOff>34018</xdr:rowOff>
    </xdr:from>
    <xdr:to>
      <xdr:col>10</xdr:col>
      <xdr:colOff>505278</xdr:colOff>
      <xdr:row>37</xdr:row>
      <xdr:rowOff>85725</xdr:rowOff>
    </xdr:to>
    <xdr:cxnSp macro="">
      <xdr:nvCxnSpPr>
        <xdr:cNvPr id="151" name="Straight Arrow Connector 150"/>
        <xdr:cNvCxnSpPr/>
      </xdr:nvCxnSpPr>
      <xdr:spPr>
        <a:xfrm>
          <a:off x="8090353" y="1736951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46</xdr:row>
      <xdr:rowOff>34018</xdr:rowOff>
    </xdr:from>
    <xdr:to>
      <xdr:col>10</xdr:col>
      <xdr:colOff>516618</xdr:colOff>
      <xdr:row>47</xdr:row>
      <xdr:rowOff>85726</xdr:rowOff>
    </xdr:to>
    <xdr:cxnSp macro="">
      <xdr:nvCxnSpPr>
        <xdr:cNvPr id="152" name="Straight Arrow Connector 151"/>
        <xdr:cNvCxnSpPr/>
      </xdr:nvCxnSpPr>
      <xdr:spPr>
        <a:xfrm>
          <a:off x="8101693" y="21931993"/>
          <a:ext cx="6350" cy="24220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544285</xdr:colOff>
      <xdr:row>54</xdr:row>
      <xdr:rowOff>328839</xdr:rowOff>
    </xdr:from>
    <xdr:to>
      <xdr:col>10</xdr:col>
      <xdr:colOff>550635</xdr:colOff>
      <xdr:row>56</xdr:row>
      <xdr:rowOff>29028</xdr:rowOff>
    </xdr:to>
    <xdr:cxnSp macro="">
      <xdr:nvCxnSpPr>
        <xdr:cNvPr id="153" name="Straight Arrow Connector 152"/>
        <xdr:cNvCxnSpPr/>
      </xdr:nvCxnSpPr>
      <xdr:spPr>
        <a:xfrm>
          <a:off x="8135710" y="26332089"/>
          <a:ext cx="6350" cy="24311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566965</xdr:colOff>
      <xdr:row>91</xdr:row>
      <xdr:rowOff>34018</xdr:rowOff>
    </xdr:from>
    <xdr:to>
      <xdr:col>10</xdr:col>
      <xdr:colOff>573315</xdr:colOff>
      <xdr:row>92</xdr:row>
      <xdr:rowOff>85725</xdr:rowOff>
    </xdr:to>
    <xdr:cxnSp macro="">
      <xdr:nvCxnSpPr>
        <xdr:cNvPr id="154" name="Straight Arrow Connector 153"/>
        <xdr:cNvCxnSpPr/>
      </xdr:nvCxnSpPr>
      <xdr:spPr>
        <a:xfrm>
          <a:off x="8158390" y="4421096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81</xdr:row>
      <xdr:rowOff>340178</xdr:rowOff>
    </xdr:from>
    <xdr:to>
      <xdr:col>10</xdr:col>
      <xdr:colOff>539296</xdr:colOff>
      <xdr:row>83</xdr:row>
      <xdr:rowOff>40368</xdr:rowOff>
    </xdr:to>
    <xdr:cxnSp macro="">
      <xdr:nvCxnSpPr>
        <xdr:cNvPr id="155" name="Straight Arrow Connector 154"/>
        <xdr:cNvCxnSpPr/>
      </xdr:nvCxnSpPr>
      <xdr:spPr>
        <a:xfrm>
          <a:off x="8124371" y="39640328"/>
          <a:ext cx="6350" cy="24311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73</xdr:row>
      <xdr:rowOff>0</xdr:rowOff>
    </xdr:from>
    <xdr:to>
      <xdr:col>10</xdr:col>
      <xdr:colOff>527957</xdr:colOff>
      <xdr:row>74</xdr:row>
      <xdr:rowOff>51707</xdr:rowOff>
    </xdr:to>
    <xdr:cxnSp macro="">
      <xdr:nvCxnSpPr>
        <xdr:cNvPr id="156" name="Straight Arrow Connector 155"/>
        <xdr:cNvCxnSpPr/>
      </xdr:nvCxnSpPr>
      <xdr:spPr>
        <a:xfrm>
          <a:off x="8113032" y="351853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64</xdr:row>
      <xdr:rowOff>0</xdr:rowOff>
    </xdr:from>
    <xdr:to>
      <xdr:col>10</xdr:col>
      <xdr:colOff>539296</xdr:colOff>
      <xdr:row>65</xdr:row>
      <xdr:rowOff>51707</xdr:rowOff>
    </xdr:to>
    <xdr:cxnSp macro="">
      <xdr:nvCxnSpPr>
        <xdr:cNvPr id="157" name="Straight Arrow Connector 156"/>
        <xdr:cNvCxnSpPr/>
      </xdr:nvCxnSpPr>
      <xdr:spPr>
        <a:xfrm>
          <a:off x="8124371" y="308419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476250</xdr:colOff>
      <xdr:row>19</xdr:row>
      <xdr:rowOff>907141</xdr:rowOff>
    </xdr:to>
    <xdr:cxnSp macro="">
      <xdr:nvCxnSpPr>
        <xdr:cNvPr id="158" name="Straight Arrow Connector 157"/>
        <xdr:cNvCxnSpPr/>
      </xdr:nvCxnSpPr>
      <xdr:spPr>
        <a:xfrm flipH="1">
          <a:off x="8705850" y="81057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27</xdr:row>
      <xdr:rowOff>0</xdr:rowOff>
    </xdr:from>
    <xdr:to>
      <xdr:col>11</xdr:col>
      <xdr:colOff>476250</xdr:colOff>
      <xdr:row>28</xdr:row>
      <xdr:rowOff>907141</xdr:rowOff>
    </xdr:to>
    <xdr:cxnSp macro="">
      <xdr:nvCxnSpPr>
        <xdr:cNvPr id="159" name="Straight Arrow Connector 158"/>
        <xdr:cNvCxnSpPr/>
      </xdr:nvCxnSpPr>
      <xdr:spPr>
        <a:xfrm flipH="1">
          <a:off x="8705850" y="1281112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36</xdr:row>
      <xdr:rowOff>0</xdr:rowOff>
    </xdr:from>
    <xdr:to>
      <xdr:col>11</xdr:col>
      <xdr:colOff>476250</xdr:colOff>
      <xdr:row>37</xdr:row>
      <xdr:rowOff>907141</xdr:rowOff>
    </xdr:to>
    <xdr:cxnSp macro="">
      <xdr:nvCxnSpPr>
        <xdr:cNvPr id="160" name="Straight Arrow Connector 159"/>
        <xdr:cNvCxnSpPr/>
      </xdr:nvCxnSpPr>
      <xdr:spPr>
        <a:xfrm flipH="1">
          <a:off x="8705850" y="1733550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46</xdr:row>
      <xdr:rowOff>0</xdr:rowOff>
    </xdr:from>
    <xdr:to>
      <xdr:col>11</xdr:col>
      <xdr:colOff>476250</xdr:colOff>
      <xdr:row>47</xdr:row>
      <xdr:rowOff>907142</xdr:rowOff>
    </xdr:to>
    <xdr:cxnSp macro="">
      <xdr:nvCxnSpPr>
        <xdr:cNvPr id="161" name="Straight Arrow Connector 160"/>
        <xdr:cNvCxnSpPr/>
      </xdr:nvCxnSpPr>
      <xdr:spPr>
        <a:xfrm flipH="1">
          <a:off x="8705850" y="21897975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55</xdr:row>
      <xdr:rowOff>0</xdr:rowOff>
    </xdr:from>
    <xdr:to>
      <xdr:col>11</xdr:col>
      <xdr:colOff>476250</xdr:colOff>
      <xdr:row>56</xdr:row>
      <xdr:rowOff>907141</xdr:rowOff>
    </xdr:to>
    <xdr:cxnSp macro="">
      <xdr:nvCxnSpPr>
        <xdr:cNvPr id="162" name="Straight Arrow Connector 161"/>
        <xdr:cNvCxnSpPr/>
      </xdr:nvCxnSpPr>
      <xdr:spPr>
        <a:xfrm flipH="1">
          <a:off x="8705850" y="263556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64</xdr:row>
      <xdr:rowOff>0</xdr:rowOff>
    </xdr:from>
    <xdr:to>
      <xdr:col>11</xdr:col>
      <xdr:colOff>476250</xdr:colOff>
      <xdr:row>65</xdr:row>
      <xdr:rowOff>907141</xdr:rowOff>
    </xdr:to>
    <xdr:cxnSp macro="">
      <xdr:nvCxnSpPr>
        <xdr:cNvPr id="163" name="Straight Arrow Connector 162"/>
        <xdr:cNvCxnSpPr/>
      </xdr:nvCxnSpPr>
      <xdr:spPr>
        <a:xfrm flipH="1">
          <a:off x="8705850" y="30841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73</xdr:row>
      <xdr:rowOff>0</xdr:rowOff>
    </xdr:from>
    <xdr:to>
      <xdr:col>11</xdr:col>
      <xdr:colOff>476250</xdr:colOff>
      <xdr:row>74</xdr:row>
      <xdr:rowOff>907141</xdr:rowOff>
    </xdr:to>
    <xdr:cxnSp macro="">
      <xdr:nvCxnSpPr>
        <xdr:cNvPr id="164" name="Straight Arrow Connector 163"/>
        <xdr:cNvCxnSpPr/>
      </xdr:nvCxnSpPr>
      <xdr:spPr>
        <a:xfrm flipH="1">
          <a:off x="8705850" y="351853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82</xdr:row>
      <xdr:rowOff>0</xdr:rowOff>
    </xdr:from>
    <xdr:to>
      <xdr:col>11</xdr:col>
      <xdr:colOff>476250</xdr:colOff>
      <xdr:row>83</xdr:row>
      <xdr:rowOff>907141</xdr:rowOff>
    </xdr:to>
    <xdr:cxnSp macro="">
      <xdr:nvCxnSpPr>
        <xdr:cNvPr id="165" name="Straight Arrow Connector 164"/>
        <xdr:cNvCxnSpPr/>
      </xdr:nvCxnSpPr>
      <xdr:spPr>
        <a:xfrm flipH="1">
          <a:off x="8705850" y="396525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91</xdr:row>
      <xdr:rowOff>0</xdr:rowOff>
    </xdr:from>
    <xdr:to>
      <xdr:col>11</xdr:col>
      <xdr:colOff>476250</xdr:colOff>
      <xdr:row>92</xdr:row>
      <xdr:rowOff>907141</xdr:rowOff>
    </xdr:to>
    <xdr:cxnSp macro="">
      <xdr:nvCxnSpPr>
        <xdr:cNvPr id="166" name="Straight Arrow Connector 165"/>
        <xdr:cNvCxnSpPr/>
      </xdr:nvCxnSpPr>
      <xdr:spPr>
        <a:xfrm flipH="1">
          <a:off x="8705850" y="44176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657679</xdr:colOff>
      <xdr:row>114</xdr:row>
      <xdr:rowOff>679995</xdr:rowOff>
    </xdr:from>
    <xdr:to>
      <xdr:col>7</xdr:col>
      <xdr:colOff>532947</xdr:colOff>
      <xdr:row>114</xdr:row>
      <xdr:rowOff>725714</xdr:rowOff>
    </xdr:to>
    <xdr:sp macro="" textlink="">
      <xdr:nvSpPr>
        <xdr:cNvPr id="167" name="Notched Right Arrow 166"/>
        <xdr:cNvSpPr/>
      </xdr:nvSpPr>
      <xdr:spPr>
        <a:xfrm>
          <a:off x="5458279" y="55515420"/>
          <a:ext cx="913493" cy="45719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9</xdr:row>
      <xdr:rowOff>15239</xdr:rowOff>
    </xdr:from>
    <xdr:to>
      <xdr:col>7</xdr:col>
      <xdr:colOff>578487</xdr:colOff>
      <xdr:row>9</xdr:row>
      <xdr:rowOff>171026</xdr:rowOff>
    </xdr:to>
    <xdr:sp macro="" textlink="">
      <xdr:nvSpPr>
        <xdr:cNvPr id="168" name="Down Arrow 167"/>
        <xdr:cNvSpPr/>
      </xdr:nvSpPr>
      <xdr:spPr>
        <a:xfrm>
          <a:off x="6283962" y="3461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36</xdr:row>
      <xdr:rowOff>6772</xdr:rowOff>
    </xdr:from>
    <xdr:to>
      <xdr:col>7</xdr:col>
      <xdr:colOff>578485</xdr:colOff>
      <xdr:row>36</xdr:row>
      <xdr:rowOff>162558</xdr:rowOff>
    </xdr:to>
    <xdr:sp macro="" textlink="">
      <xdr:nvSpPr>
        <xdr:cNvPr id="169" name="Down Arrow 168"/>
        <xdr:cNvSpPr/>
      </xdr:nvSpPr>
      <xdr:spPr>
        <a:xfrm>
          <a:off x="6283960" y="17134839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64</xdr:row>
      <xdr:rowOff>15239</xdr:rowOff>
    </xdr:from>
    <xdr:to>
      <xdr:col>7</xdr:col>
      <xdr:colOff>578485</xdr:colOff>
      <xdr:row>64</xdr:row>
      <xdr:rowOff>171026</xdr:rowOff>
    </xdr:to>
    <xdr:sp macro="" textlink="">
      <xdr:nvSpPr>
        <xdr:cNvPr id="172" name="Down Arrow 171"/>
        <xdr:cNvSpPr/>
      </xdr:nvSpPr>
      <xdr:spPr>
        <a:xfrm>
          <a:off x="6283960" y="305629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408094</xdr:colOff>
      <xdr:row>82</xdr:row>
      <xdr:rowOff>15239</xdr:rowOff>
    </xdr:from>
    <xdr:to>
      <xdr:col>7</xdr:col>
      <xdr:colOff>570019</xdr:colOff>
      <xdr:row>82</xdr:row>
      <xdr:rowOff>171026</xdr:rowOff>
    </xdr:to>
    <xdr:sp macro="" textlink="">
      <xdr:nvSpPr>
        <xdr:cNvPr id="113" name="Down Arrow 112"/>
        <xdr:cNvSpPr/>
      </xdr:nvSpPr>
      <xdr:spPr>
        <a:xfrm>
          <a:off x="6275494" y="393852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2</xdr:col>
      <xdr:colOff>668867</xdr:colOff>
      <xdr:row>28</xdr:row>
      <xdr:rowOff>93133</xdr:rowOff>
    </xdr:from>
    <xdr:to>
      <xdr:col>3</xdr:col>
      <xdr:colOff>640293</xdr:colOff>
      <xdr:row>30</xdr:row>
      <xdr:rowOff>121921</xdr:rowOff>
    </xdr:to>
    <xdr:sp macro="" textlink="">
      <xdr:nvSpPr>
        <xdr:cNvPr id="102" name="Rectangle 101"/>
        <xdr:cNvSpPr/>
      </xdr:nvSpPr>
      <xdr:spPr>
        <a:xfrm>
          <a:off x="1346200" y="129963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3</xdr:col>
      <xdr:colOff>643467</xdr:colOff>
      <xdr:row>29</xdr:row>
      <xdr:rowOff>42334</xdr:rowOff>
    </xdr:from>
    <xdr:to>
      <xdr:col>4</xdr:col>
      <xdr:colOff>1085427</xdr:colOff>
      <xdr:row>29</xdr:row>
      <xdr:rowOff>42334</xdr:rowOff>
    </xdr:to>
    <xdr:cxnSp macro="">
      <xdr:nvCxnSpPr>
        <xdr:cNvPr id="103" name="Straight Arrow Connector 102"/>
        <xdr:cNvCxnSpPr/>
      </xdr:nvCxnSpPr>
      <xdr:spPr>
        <a:xfrm>
          <a:off x="2192867" y="145880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38</xdr:row>
      <xdr:rowOff>50800</xdr:rowOff>
    </xdr:from>
    <xdr:to>
      <xdr:col>5</xdr:col>
      <xdr:colOff>1693</xdr:colOff>
      <xdr:row>38</xdr:row>
      <xdr:rowOff>50800</xdr:rowOff>
    </xdr:to>
    <xdr:cxnSp macro="">
      <xdr:nvCxnSpPr>
        <xdr:cNvPr id="104" name="Straight Arrow Connector 103"/>
        <xdr:cNvCxnSpPr/>
      </xdr:nvCxnSpPr>
      <xdr:spPr>
        <a:xfrm>
          <a:off x="2201333" y="19007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48</xdr:row>
      <xdr:rowOff>59266</xdr:rowOff>
    </xdr:from>
    <xdr:to>
      <xdr:col>4</xdr:col>
      <xdr:colOff>1085426</xdr:colOff>
      <xdr:row>48</xdr:row>
      <xdr:rowOff>59266</xdr:rowOff>
    </xdr:to>
    <xdr:cxnSp macro="">
      <xdr:nvCxnSpPr>
        <xdr:cNvPr id="105" name="Straight Arrow Connector 104"/>
        <xdr:cNvCxnSpPr/>
      </xdr:nvCxnSpPr>
      <xdr:spPr>
        <a:xfrm>
          <a:off x="2192866" y="236135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57</xdr:row>
      <xdr:rowOff>59267</xdr:rowOff>
    </xdr:from>
    <xdr:to>
      <xdr:col>4</xdr:col>
      <xdr:colOff>1085426</xdr:colOff>
      <xdr:row>57</xdr:row>
      <xdr:rowOff>59267</xdr:rowOff>
    </xdr:to>
    <xdr:cxnSp macro="">
      <xdr:nvCxnSpPr>
        <xdr:cNvPr id="106" name="Straight Arrow Connector 105"/>
        <xdr:cNvCxnSpPr/>
      </xdr:nvCxnSpPr>
      <xdr:spPr>
        <a:xfrm>
          <a:off x="2192866" y="28024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66</xdr:row>
      <xdr:rowOff>42334</xdr:rowOff>
    </xdr:from>
    <xdr:to>
      <xdr:col>4</xdr:col>
      <xdr:colOff>1085427</xdr:colOff>
      <xdr:row>66</xdr:row>
      <xdr:rowOff>42334</xdr:rowOff>
    </xdr:to>
    <xdr:cxnSp macro="">
      <xdr:nvCxnSpPr>
        <xdr:cNvPr id="114" name="Straight Arrow Connector 113"/>
        <xdr:cNvCxnSpPr/>
      </xdr:nvCxnSpPr>
      <xdr:spPr>
        <a:xfrm>
          <a:off x="2192867" y="324188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75</xdr:row>
      <xdr:rowOff>50799</xdr:rowOff>
    </xdr:from>
    <xdr:to>
      <xdr:col>5</xdr:col>
      <xdr:colOff>1693</xdr:colOff>
      <xdr:row>75</xdr:row>
      <xdr:rowOff>50799</xdr:rowOff>
    </xdr:to>
    <xdr:cxnSp macro="">
      <xdr:nvCxnSpPr>
        <xdr:cNvPr id="115" name="Straight Arrow Connector 114"/>
        <xdr:cNvCxnSpPr/>
      </xdr:nvCxnSpPr>
      <xdr:spPr>
        <a:xfrm>
          <a:off x="2201333" y="36838466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84</xdr:row>
      <xdr:rowOff>50800</xdr:rowOff>
    </xdr:from>
    <xdr:to>
      <xdr:col>4</xdr:col>
      <xdr:colOff>1085427</xdr:colOff>
      <xdr:row>84</xdr:row>
      <xdr:rowOff>50800</xdr:rowOff>
    </xdr:to>
    <xdr:cxnSp macro="">
      <xdr:nvCxnSpPr>
        <xdr:cNvPr id="116" name="Straight Arrow Connector 115"/>
        <xdr:cNvCxnSpPr/>
      </xdr:nvCxnSpPr>
      <xdr:spPr>
        <a:xfrm>
          <a:off x="2192867" y="41249600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93</xdr:row>
      <xdr:rowOff>50800</xdr:rowOff>
    </xdr:from>
    <xdr:to>
      <xdr:col>5</xdr:col>
      <xdr:colOff>1693</xdr:colOff>
      <xdr:row>93</xdr:row>
      <xdr:rowOff>50800</xdr:rowOff>
    </xdr:to>
    <xdr:cxnSp macro="">
      <xdr:nvCxnSpPr>
        <xdr:cNvPr id="117" name="Straight Arrow Connector 116"/>
        <xdr:cNvCxnSpPr/>
      </xdr:nvCxnSpPr>
      <xdr:spPr>
        <a:xfrm>
          <a:off x="2201333" y="456607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668867</xdr:colOff>
      <xdr:row>37</xdr:row>
      <xdr:rowOff>67733</xdr:rowOff>
    </xdr:from>
    <xdr:to>
      <xdr:col>3</xdr:col>
      <xdr:colOff>640293</xdr:colOff>
      <xdr:row>39</xdr:row>
      <xdr:rowOff>96521</xdr:rowOff>
    </xdr:to>
    <xdr:sp macro="" textlink="">
      <xdr:nvSpPr>
        <xdr:cNvPr id="123" name="Rectangle 122"/>
        <xdr:cNvSpPr/>
      </xdr:nvSpPr>
      <xdr:spPr>
        <a:xfrm>
          <a:off x="1346200" y="17382066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660401</xdr:colOff>
      <xdr:row>47</xdr:row>
      <xdr:rowOff>76200</xdr:rowOff>
    </xdr:from>
    <xdr:to>
      <xdr:col>3</xdr:col>
      <xdr:colOff>631827</xdr:colOff>
      <xdr:row>49</xdr:row>
      <xdr:rowOff>104988</xdr:rowOff>
    </xdr:to>
    <xdr:sp macro="" textlink="">
      <xdr:nvSpPr>
        <xdr:cNvPr id="124" name="Rectangle 123"/>
        <xdr:cNvSpPr/>
      </xdr:nvSpPr>
      <xdr:spPr>
        <a:xfrm>
          <a:off x="1337734" y="219879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56</xdr:row>
      <xdr:rowOff>93133</xdr:rowOff>
    </xdr:from>
    <xdr:to>
      <xdr:col>3</xdr:col>
      <xdr:colOff>648759</xdr:colOff>
      <xdr:row>58</xdr:row>
      <xdr:rowOff>121921</xdr:rowOff>
    </xdr:to>
    <xdr:sp macro="" textlink="">
      <xdr:nvSpPr>
        <xdr:cNvPr id="125" name="Rectangle 124"/>
        <xdr:cNvSpPr/>
      </xdr:nvSpPr>
      <xdr:spPr>
        <a:xfrm>
          <a:off x="1354666" y="26416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660400</xdr:colOff>
      <xdr:row>65</xdr:row>
      <xdr:rowOff>76200</xdr:rowOff>
    </xdr:from>
    <xdr:to>
      <xdr:col>3</xdr:col>
      <xdr:colOff>631826</xdr:colOff>
      <xdr:row>67</xdr:row>
      <xdr:rowOff>104988</xdr:rowOff>
    </xdr:to>
    <xdr:sp macro="" textlink="">
      <xdr:nvSpPr>
        <xdr:cNvPr id="126" name="Rectangle 125"/>
        <xdr:cNvSpPr/>
      </xdr:nvSpPr>
      <xdr:spPr>
        <a:xfrm>
          <a:off x="1337733" y="308102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685800</xdr:colOff>
      <xdr:row>74</xdr:row>
      <xdr:rowOff>84667</xdr:rowOff>
    </xdr:from>
    <xdr:to>
      <xdr:col>3</xdr:col>
      <xdr:colOff>657226</xdr:colOff>
      <xdr:row>76</xdr:row>
      <xdr:rowOff>113455</xdr:rowOff>
    </xdr:to>
    <xdr:sp macro="" textlink="">
      <xdr:nvSpPr>
        <xdr:cNvPr id="127" name="Rectangle 126"/>
        <xdr:cNvSpPr/>
      </xdr:nvSpPr>
      <xdr:spPr>
        <a:xfrm>
          <a:off x="1363133" y="352298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677334</xdr:colOff>
      <xdr:row>83</xdr:row>
      <xdr:rowOff>76200</xdr:rowOff>
    </xdr:from>
    <xdr:to>
      <xdr:col>3</xdr:col>
      <xdr:colOff>648760</xdr:colOff>
      <xdr:row>85</xdr:row>
      <xdr:rowOff>104988</xdr:rowOff>
    </xdr:to>
    <xdr:sp macro="" textlink="">
      <xdr:nvSpPr>
        <xdr:cNvPr id="128" name="Rectangle 127"/>
        <xdr:cNvSpPr/>
      </xdr:nvSpPr>
      <xdr:spPr>
        <a:xfrm>
          <a:off x="1354667" y="39632467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92</xdr:row>
      <xdr:rowOff>101600</xdr:rowOff>
    </xdr:from>
    <xdr:to>
      <xdr:col>3</xdr:col>
      <xdr:colOff>648759</xdr:colOff>
      <xdr:row>94</xdr:row>
      <xdr:rowOff>130388</xdr:rowOff>
    </xdr:to>
    <xdr:sp macro="" textlink="">
      <xdr:nvSpPr>
        <xdr:cNvPr id="129" name="Rectangle 128"/>
        <xdr:cNvSpPr/>
      </xdr:nvSpPr>
      <xdr:spPr>
        <a:xfrm>
          <a:off x="1354666" y="44069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127000</xdr:colOff>
      <xdr:row>29</xdr:row>
      <xdr:rowOff>67733</xdr:rowOff>
    </xdr:from>
    <xdr:to>
      <xdr:col>11</xdr:col>
      <xdr:colOff>523240</xdr:colOff>
      <xdr:row>29</xdr:row>
      <xdr:rowOff>67733</xdr:rowOff>
    </xdr:to>
    <xdr:cxnSp macro="">
      <xdr:nvCxnSpPr>
        <xdr:cNvPr id="137" name="Straight Arrow Connector 136"/>
        <xdr:cNvCxnSpPr/>
      </xdr:nvCxnSpPr>
      <xdr:spPr>
        <a:xfrm flipH="1">
          <a:off x="10049933" y="14613466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558799</xdr:colOff>
      <xdr:row>28</xdr:row>
      <xdr:rowOff>84666</xdr:rowOff>
    </xdr:from>
    <xdr:to>
      <xdr:col>11</xdr:col>
      <xdr:colOff>1964055</xdr:colOff>
      <xdr:row>30</xdr:row>
      <xdr:rowOff>123342</xdr:rowOff>
    </xdr:to>
    <xdr:sp macro="" textlink="">
      <xdr:nvSpPr>
        <xdr:cNvPr id="171" name="Rectangle 170"/>
        <xdr:cNvSpPr/>
      </xdr:nvSpPr>
      <xdr:spPr>
        <a:xfrm>
          <a:off x="10481732" y="12987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550333</xdr:colOff>
      <xdr:row>37</xdr:row>
      <xdr:rowOff>84667</xdr:rowOff>
    </xdr:from>
    <xdr:to>
      <xdr:col>11</xdr:col>
      <xdr:colOff>1955589</xdr:colOff>
      <xdr:row>39</xdr:row>
      <xdr:rowOff>123343</xdr:rowOff>
    </xdr:to>
    <xdr:sp macro="" textlink="">
      <xdr:nvSpPr>
        <xdr:cNvPr id="173" name="Rectangle 172"/>
        <xdr:cNvSpPr/>
      </xdr:nvSpPr>
      <xdr:spPr>
        <a:xfrm>
          <a:off x="10473266" y="17399000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550334</xdr:colOff>
      <xdr:row>47</xdr:row>
      <xdr:rowOff>93133</xdr:rowOff>
    </xdr:from>
    <xdr:to>
      <xdr:col>11</xdr:col>
      <xdr:colOff>1955590</xdr:colOff>
      <xdr:row>49</xdr:row>
      <xdr:rowOff>131809</xdr:rowOff>
    </xdr:to>
    <xdr:sp macro="" textlink="">
      <xdr:nvSpPr>
        <xdr:cNvPr id="174" name="Rectangle 173"/>
        <xdr:cNvSpPr/>
      </xdr:nvSpPr>
      <xdr:spPr>
        <a:xfrm>
          <a:off x="10473267" y="22004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56</xdr:row>
      <xdr:rowOff>67734</xdr:rowOff>
    </xdr:from>
    <xdr:to>
      <xdr:col>11</xdr:col>
      <xdr:colOff>1964056</xdr:colOff>
      <xdr:row>58</xdr:row>
      <xdr:rowOff>106410</xdr:rowOff>
    </xdr:to>
    <xdr:sp macro="" textlink="">
      <xdr:nvSpPr>
        <xdr:cNvPr id="175" name="Rectangle 174"/>
        <xdr:cNvSpPr/>
      </xdr:nvSpPr>
      <xdr:spPr>
        <a:xfrm>
          <a:off x="10481733" y="263906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65</xdr:row>
      <xdr:rowOff>84667</xdr:rowOff>
    </xdr:from>
    <xdr:to>
      <xdr:col>11</xdr:col>
      <xdr:colOff>1947123</xdr:colOff>
      <xdr:row>67</xdr:row>
      <xdr:rowOff>123343</xdr:rowOff>
    </xdr:to>
    <xdr:sp macro="" textlink="">
      <xdr:nvSpPr>
        <xdr:cNvPr id="176" name="Rectangle 175"/>
        <xdr:cNvSpPr/>
      </xdr:nvSpPr>
      <xdr:spPr>
        <a:xfrm>
          <a:off x="10464800" y="308186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74</xdr:row>
      <xdr:rowOff>67734</xdr:rowOff>
    </xdr:from>
    <xdr:to>
      <xdr:col>11</xdr:col>
      <xdr:colOff>1947123</xdr:colOff>
      <xdr:row>76</xdr:row>
      <xdr:rowOff>106410</xdr:rowOff>
    </xdr:to>
    <xdr:sp macro="" textlink="">
      <xdr:nvSpPr>
        <xdr:cNvPr id="177" name="Rectangle 176"/>
        <xdr:cNvSpPr/>
      </xdr:nvSpPr>
      <xdr:spPr>
        <a:xfrm>
          <a:off x="10464800" y="352128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83</xdr:row>
      <xdr:rowOff>67734</xdr:rowOff>
    </xdr:from>
    <xdr:to>
      <xdr:col>11</xdr:col>
      <xdr:colOff>1947123</xdr:colOff>
      <xdr:row>85</xdr:row>
      <xdr:rowOff>106410</xdr:rowOff>
    </xdr:to>
    <xdr:sp macro="" textlink="">
      <xdr:nvSpPr>
        <xdr:cNvPr id="178" name="Rectangle 177"/>
        <xdr:cNvSpPr/>
      </xdr:nvSpPr>
      <xdr:spPr>
        <a:xfrm>
          <a:off x="10464800" y="396240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92</xdr:row>
      <xdr:rowOff>67733</xdr:rowOff>
    </xdr:from>
    <xdr:to>
      <xdr:col>11</xdr:col>
      <xdr:colOff>1964056</xdr:colOff>
      <xdr:row>94</xdr:row>
      <xdr:rowOff>106409</xdr:rowOff>
    </xdr:to>
    <xdr:sp macro="" textlink="">
      <xdr:nvSpPr>
        <xdr:cNvPr id="179" name="Rectangle 178"/>
        <xdr:cNvSpPr/>
      </xdr:nvSpPr>
      <xdr:spPr>
        <a:xfrm>
          <a:off x="10481733" y="44035133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101600</xdr:colOff>
      <xdr:row>38</xdr:row>
      <xdr:rowOff>76200</xdr:rowOff>
    </xdr:from>
    <xdr:to>
      <xdr:col>11</xdr:col>
      <xdr:colOff>497840</xdr:colOff>
      <xdr:row>38</xdr:row>
      <xdr:rowOff>76200</xdr:rowOff>
    </xdr:to>
    <xdr:cxnSp macro="">
      <xdr:nvCxnSpPr>
        <xdr:cNvPr id="180" name="Straight Arrow Connector 179"/>
        <xdr:cNvCxnSpPr/>
      </xdr:nvCxnSpPr>
      <xdr:spPr>
        <a:xfrm flipH="1">
          <a:off x="10024533" y="19033067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48</xdr:row>
      <xdr:rowOff>93133</xdr:rowOff>
    </xdr:from>
    <xdr:to>
      <xdr:col>11</xdr:col>
      <xdr:colOff>506306</xdr:colOff>
      <xdr:row>48</xdr:row>
      <xdr:rowOff>93133</xdr:rowOff>
    </xdr:to>
    <xdr:cxnSp macro="">
      <xdr:nvCxnSpPr>
        <xdr:cNvPr id="181" name="Straight Arrow Connector 180"/>
        <xdr:cNvCxnSpPr/>
      </xdr:nvCxnSpPr>
      <xdr:spPr>
        <a:xfrm flipH="1">
          <a:off x="10032999" y="23647400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57</xdr:row>
      <xdr:rowOff>93133</xdr:rowOff>
    </xdr:from>
    <xdr:to>
      <xdr:col>11</xdr:col>
      <xdr:colOff>506307</xdr:colOff>
      <xdr:row>57</xdr:row>
      <xdr:rowOff>93133</xdr:rowOff>
    </xdr:to>
    <xdr:cxnSp macro="">
      <xdr:nvCxnSpPr>
        <xdr:cNvPr id="182" name="Straight Arrow Connector 181"/>
        <xdr:cNvCxnSpPr/>
      </xdr:nvCxnSpPr>
      <xdr:spPr>
        <a:xfrm flipH="1">
          <a:off x="10033000" y="280585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93133</xdr:colOff>
      <xdr:row>66</xdr:row>
      <xdr:rowOff>101600</xdr:rowOff>
    </xdr:from>
    <xdr:to>
      <xdr:col>11</xdr:col>
      <xdr:colOff>489373</xdr:colOff>
      <xdr:row>66</xdr:row>
      <xdr:rowOff>101600</xdr:rowOff>
    </xdr:to>
    <xdr:cxnSp macro="">
      <xdr:nvCxnSpPr>
        <xdr:cNvPr id="183" name="Straight Arrow Connector 182"/>
        <xdr:cNvCxnSpPr/>
      </xdr:nvCxnSpPr>
      <xdr:spPr>
        <a:xfrm flipH="1">
          <a:off x="10016066" y="32478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127000</xdr:colOff>
      <xdr:row>75</xdr:row>
      <xdr:rowOff>84667</xdr:rowOff>
    </xdr:from>
    <xdr:to>
      <xdr:col>11</xdr:col>
      <xdr:colOff>523240</xdr:colOff>
      <xdr:row>75</xdr:row>
      <xdr:rowOff>84667</xdr:rowOff>
    </xdr:to>
    <xdr:cxnSp macro="">
      <xdr:nvCxnSpPr>
        <xdr:cNvPr id="184" name="Straight Arrow Connector 183"/>
        <xdr:cNvCxnSpPr/>
      </xdr:nvCxnSpPr>
      <xdr:spPr>
        <a:xfrm flipH="1">
          <a:off x="10049933" y="36872334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84</xdr:row>
      <xdr:rowOff>93133</xdr:rowOff>
    </xdr:from>
    <xdr:to>
      <xdr:col>11</xdr:col>
      <xdr:colOff>506306</xdr:colOff>
      <xdr:row>84</xdr:row>
      <xdr:rowOff>93133</xdr:rowOff>
    </xdr:to>
    <xdr:cxnSp macro="">
      <xdr:nvCxnSpPr>
        <xdr:cNvPr id="185" name="Straight Arrow Connector 184"/>
        <xdr:cNvCxnSpPr/>
      </xdr:nvCxnSpPr>
      <xdr:spPr>
        <a:xfrm flipH="1">
          <a:off x="10032999" y="412919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93</xdr:row>
      <xdr:rowOff>76200</xdr:rowOff>
    </xdr:from>
    <xdr:to>
      <xdr:col>11</xdr:col>
      <xdr:colOff>506307</xdr:colOff>
      <xdr:row>93</xdr:row>
      <xdr:rowOff>76200</xdr:rowOff>
    </xdr:to>
    <xdr:cxnSp macro="">
      <xdr:nvCxnSpPr>
        <xdr:cNvPr id="186" name="Straight Arrow Connector 185"/>
        <xdr:cNvCxnSpPr/>
      </xdr:nvCxnSpPr>
      <xdr:spPr>
        <a:xfrm flipH="1">
          <a:off x="10033000" y="45686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MyDocs/Laura/PROIECTE/2015%20Miruna%20M/livrabile/set%201%20-%204%20livrabile/in%20lucru/2015.09.15%20-%20Copy%20of%20Macheta%20Lucia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t"/>
      <sheetName val="Cont PP"/>
      <sheetName val="Analiza financiara-extinsa"/>
      <sheetName val="Analiza financiara-indicatori"/>
      <sheetName val="Risc beneficiar"/>
      <sheetName val="buget cerere"/>
      <sheetName val="Investitie"/>
      <sheetName val="Proiectii financiare-proiect"/>
      <sheetName val="Funding-gap"/>
      <sheetName val="proiectii financiare -societate"/>
      <sheetName val="ContPP Societate"/>
      <sheetName val="Rentabilitate investitie"/>
      <sheetName val="Sustenabilitate"/>
      <sheetName val="instructiuni"/>
    </sheetNames>
    <sheetDataSet>
      <sheetData sheetId="0"/>
      <sheetData sheetId="1"/>
      <sheetData sheetId="2"/>
      <sheetData sheetId="3"/>
      <sheetData sheetId="4">
        <row r="11">
          <cell r="A11" t="str">
            <v>a) SRL sau SA</v>
          </cell>
        </row>
        <row r="12">
          <cell r="A12" t="str">
            <v>b) SC cu un asociat minim raspundere nelimitata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>
      <selection activeCell="A4" sqref="A4"/>
    </sheetView>
  </sheetViews>
  <sheetFormatPr defaultRowHeight="15.6" x14ac:dyDescent="0.25"/>
  <cols>
    <col min="1" max="1" width="44.5546875" style="56" customWidth="1"/>
    <col min="2" max="2" width="91.109375" style="56" customWidth="1"/>
  </cols>
  <sheetData>
    <row r="1" spans="1:3" s="4" customFormat="1" ht="86.25" customHeight="1" x14ac:dyDescent="0.25">
      <c r="A1" s="442" t="s">
        <v>410</v>
      </c>
      <c r="B1" s="443"/>
    </row>
    <row r="2" spans="1:3" s="4" customFormat="1" ht="33" customHeight="1" x14ac:dyDescent="0.25">
      <c r="A2" s="443" t="s">
        <v>391</v>
      </c>
      <c r="B2" s="443"/>
    </row>
    <row r="3" spans="1:3" ht="15.75" customHeight="1" thickBot="1" x14ac:dyDescent="0.3">
      <c r="A3" s="194"/>
      <c r="B3" s="194"/>
    </row>
    <row r="4" spans="1:3" ht="15.75" customHeight="1" x14ac:dyDescent="0.25">
      <c r="A4" s="195" t="s">
        <v>268</v>
      </c>
      <c r="B4" s="196"/>
    </row>
    <row r="5" spans="1:3" ht="15.75" customHeight="1" x14ac:dyDescent="0.25">
      <c r="A5" s="197"/>
      <c r="B5" s="198"/>
    </row>
    <row r="6" spans="1:3" ht="36.75" customHeight="1" x14ac:dyDescent="0.25">
      <c r="A6" s="197"/>
      <c r="B6" s="335" t="s">
        <v>411</v>
      </c>
    </row>
    <row r="7" spans="1:3" ht="15.75" customHeight="1" thickBot="1" x14ac:dyDescent="0.3">
      <c r="A7" s="199"/>
      <c r="B7" s="200"/>
    </row>
    <row r="9" spans="1:3" ht="16.5" customHeight="1" x14ac:dyDescent="0.3">
      <c r="A9" s="444"/>
      <c r="B9" s="444"/>
      <c r="C9" s="191"/>
    </row>
    <row r="10" spans="1:3" ht="15.75" customHeight="1" x14ac:dyDescent="0.25">
      <c r="A10" s="441" t="s">
        <v>378</v>
      </c>
      <c r="B10" s="441"/>
    </row>
    <row r="11" spans="1:3" ht="15.75" customHeight="1" x14ac:dyDescent="0.25">
      <c r="A11" s="441" t="s">
        <v>379</v>
      </c>
      <c r="B11" s="441"/>
    </row>
    <row r="12" spans="1:3" ht="33" customHeight="1" x14ac:dyDescent="0.25">
      <c r="A12" s="441" t="s">
        <v>380</v>
      </c>
      <c r="B12" s="441"/>
    </row>
    <row r="14" spans="1:3" x14ac:dyDescent="0.25">
      <c r="A14" s="56" t="s">
        <v>116</v>
      </c>
    </row>
    <row r="16" spans="1:3" ht="17.399999999999999" x14ac:dyDescent="0.25">
      <c r="A16" s="62" t="s">
        <v>117</v>
      </c>
    </row>
    <row r="17" spans="1:2" ht="31.5" customHeight="1" x14ac:dyDescent="0.25">
      <c r="A17" s="193" t="s">
        <v>316</v>
      </c>
      <c r="B17" s="189" t="s">
        <v>392</v>
      </c>
    </row>
    <row r="18" spans="1:2" ht="31.5" customHeight="1" x14ac:dyDescent="0.25">
      <c r="A18" s="193" t="s">
        <v>368</v>
      </c>
      <c r="B18" s="189" t="s">
        <v>393</v>
      </c>
    </row>
    <row r="19" spans="1:2" ht="31.5" customHeight="1" x14ac:dyDescent="0.25">
      <c r="A19" s="193" t="s">
        <v>369</v>
      </c>
      <c r="B19" s="189" t="s">
        <v>394</v>
      </c>
    </row>
    <row r="20" spans="1:2" ht="31.5" customHeight="1" x14ac:dyDescent="0.25">
      <c r="A20" s="193" t="s">
        <v>370</v>
      </c>
      <c r="B20" s="189" t="s">
        <v>395</v>
      </c>
    </row>
    <row r="21" spans="1:2" ht="31.5" customHeight="1" x14ac:dyDescent="0.25">
      <c r="A21" s="193" t="s">
        <v>371</v>
      </c>
      <c r="B21" s="189" t="s">
        <v>396</v>
      </c>
    </row>
    <row r="22" spans="1:2" ht="31.5" customHeight="1" x14ac:dyDescent="0.25">
      <c r="A22" s="193" t="s">
        <v>372</v>
      </c>
      <c r="B22" s="189" t="s">
        <v>397</v>
      </c>
    </row>
    <row r="23" spans="1:2" ht="31.5" customHeight="1" x14ac:dyDescent="0.25">
      <c r="A23" s="193" t="s">
        <v>373</v>
      </c>
      <c r="B23" s="189" t="s">
        <v>398</v>
      </c>
    </row>
    <row r="24" spans="1:2" ht="31.5" customHeight="1" x14ac:dyDescent="0.25">
      <c r="A24" s="193" t="s">
        <v>374</v>
      </c>
      <c r="B24" s="189" t="s">
        <v>399</v>
      </c>
    </row>
    <row r="25" spans="1:2" ht="31.5" customHeight="1" x14ac:dyDescent="0.25">
      <c r="A25" s="193" t="s">
        <v>375</v>
      </c>
      <c r="B25" s="189" t="s">
        <v>400</v>
      </c>
    </row>
    <row r="26" spans="1:2" ht="31.5" customHeight="1" x14ac:dyDescent="0.25">
      <c r="A26" s="193" t="s">
        <v>376</v>
      </c>
      <c r="B26" s="189" t="s">
        <v>401</v>
      </c>
    </row>
    <row r="27" spans="1:2" x14ac:dyDescent="0.25">
      <c r="A27" s="193" t="s">
        <v>389</v>
      </c>
      <c r="B27" s="190" t="s">
        <v>377</v>
      </c>
    </row>
    <row r="28" spans="1:2" x14ac:dyDescent="0.25">
      <c r="A28" s="63"/>
    </row>
    <row r="29" spans="1:2" x14ac:dyDescent="0.25">
      <c r="A29" s="63"/>
    </row>
    <row r="30" spans="1:2" ht="17.399999999999999" x14ac:dyDescent="0.25">
      <c r="A30" s="62" t="s">
        <v>118</v>
      </c>
    </row>
    <row r="31" spans="1:2" ht="31.2" x14ac:dyDescent="0.25">
      <c r="A31" s="193" t="s">
        <v>388</v>
      </c>
      <c r="B31" s="192" t="s">
        <v>390</v>
      </c>
    </row>
    <row r="32" spans="1:2" x14ac:dyDescent="0.25">
      <c r="A32" s="64"/>
    </row>
  </sheetData>
  <sheetProtection algorithmName="SHA-512" hashValue="zVIw36PLptz2LnjHTN0M8WhYCfXLtG/6pZP3FyZcmTuag4Ut8DxNDI/8ubC9hsV5rALB6NnUFfO4BBL7LbvTWw==" saltValue="xq2Z8eRjmyg6V1pBdoRWVg==" spinCount="100000" sheet="1" objects="1" scenarios="1"/>
  <mergeCells count="6">
    <mergeCell ref="A12:B12"/>
    <mergeCell ref="A1:B1"/>
    <mergeCell ref="A2:B2"/>
    <mergeCell ref="A11:B11"/>
    <mergeCell ref="A9:B9"/>
    <mergeCell ref="A10:B10"/>
  </mergeCells>
  <hyperlinks>
    <hyperlink ref="A31" location="'1 Buget cerere'!A1" display="1 Buget cerere"/>
    <hyperlink ref="A17" location="' Buget comp 1'!A1" display="' Buget comp 1'!A1"/>
    <hyperlink ref="A27" location="'2 Calcul Contributie AP'!A1" display="2 Calcul Contributie AP"/>
    <hyperlink ref="A18" location="' Buget comp 2'!A1" display=" Buget comp 2"/>
    <hyperlink ref="A19" location="' Buget comp 3'!A1" display=" Buget comp 3"/>
    <hyperlink ref="A20" location="' Buget comp 4'!A1" display=" Buget comp 4"/>
    <hyperlink ref="A21" location="' Buget comp 5'!A1" display=" Buget comp 5"/>
    <hyperlink ref="A22" location="' Buget comp 6'!A1" display=" Buget comp 6"/>
    <hyperlink ref="A23" location="' Buget comp 7'!A1" display=" Buget comp 7"/>
    <hyperlink ref="A24" location="' Buget comp 8'!A1" display=" Buget comp 8"/>
    <hyperlink ref="A25" location="' Buget comp 9'!A1" display=" Buget comp 9"/>
    <hyperlink ref="A26" location="' Buget comp 10'!A1" display=" Buget comp 10"/>
  </hyperlinks>
  <pageMargins left="0.7" right="0.7" top="0.75" bottom="0.75" header="0.3" footer="0.3"/>
  <pageSetup scale="92" fitToHeight="0" orientation="landscape" horizontalDpi="2400" verticalDpi="2400" r:id="rId1"/>
  <headerFooter>
    <oddHeader>&amp;C&amp;"Arial,Bold"&amp;16 &amp;K03+0000. INTRODUCERE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346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97"/>
      <c r="N5" s="397"/>
      <c r="O5" s="397"/>
      <c r="P5" s="397"/>
      <c r="Q5" s="397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Xn69SmBjEFDTuAofXKXOanqvkGuGW0Xjya3ebZ5wjhtr1wfUDaTn6vE0qDwWauoyzethGkqFejOkUF+/6pqUxg==" saltValue="2Z90zpvH4Zo4sTd/viwL6w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5" priority="4" operator="equal">
      <formula>"NU"</formula>
    </cfRule>
  </conditionalFormatting>
  <conditionalFormatting sqref="D53">
    <cfRule type="containsText" dxfId="34" priority="2" operator="containsText" text="CORECT">
      <formula>NOT(ISERROR(SEARCH("CORECT",D53)))</formula>
    </cfRule>
    <cfRule type="containsText" dxfId="33" priority="3" operator="containsText" text="INCORECT">
      <formula>NOT(ISERROR(SEARCH("INCORECT",D53)))</formula>
    </cfRule>
  </conditionalFormatting>
  <conditionalFormatting sqref="H67">
    <cfRule type="cellIs" dxfId="3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348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97"/>
      <c r="N5" s="397"/>
      <c r="O5" s="397"/>
      <c r="P5" s="397"/>
      <c r="Q5" s="397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JZj2jDwJIFiau+r+k6ax0l4dMxEya2/HeCwEMOU2wVhdB1yAvCfA9FsBHJhlFHHtl+seMzenTfbHpvCfrk6IVA==" saltValue="B67DMr3SsD+7Fm37WyZWX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1" priority="4" operator="equal">
      <formula>"NU"</formula>
    </cfRule>
  </conditionalFormatting>
  <conditionalFormatting sqref="D53">
    <cfRule type="containsText" dxfId="30" priority="2" operator="containsText" text="CORECT">
      <formula>NOT(ISERROR(SEARCH("CORECT",D53)))</formula>
    </cfRule>
    <cfRule type="containsText" dxfId="29" priority="3" operator="containsText" text="INCORECT">
      <formula>NOT(ISERROR(SEARCH("INCORECT",D53)))</formula>
    </cfRule>
  </conditionalFormatting>
  <conditionalFormatting sqref="H67">
    <cfRule type="cellIs" dxfId="2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349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97"/>
      <c r="N5" s="397"/>
      <c r="O5" s="397"/>
      <c r="P5" s="397"/>
      <c r="Q5" s="397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o4tqK9iAHtkV8BQjupZJ6Q6sRpPw07L//AWjgGT43FWoVH2zQwbUO3JJtErLxRkvbvfZdDsvFv4DbOj4eSRRRQ==" saltValue="J6n4qQnqeuioHSW7KaPBNQ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27" priority="4" operator="equal">
      <formula>"NU"</formula>
    </cfRule>
  </conditionalFormatting>
  <conditionalFormatting sqref="D53">
    <cfRule type="containsText" dxfId="26" priority="2" operator="containsText" text="CORECT">
      <formula>NOT(ISERROR(SEARCH("CORECT",D53)))</formula>
    </cfRule>
    <cfRule type="containsText" dxfId="25" priority="3" operator="containsText" text="INCORECT">
      <formula>NOT(ISERROR(SEARCH("INCORECT",D53)))</formula>
    </cfRule>
  </conditionalFormatting>
  <conditionalFormatting sqref="H67">
    <cfRule type="cellIs" dxfId="2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350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97"/>
      <c r="N5" s="397"/>
      <c r="O5" s="397"/>
      <c r="P5" s="397"/>
      <c r="Q5" s="397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D139Df+jypUPyvzur655KVjMEqTCdL4U8sZKCaMpQWyJXFU5RWYuqEfzoDRa6ICqESG96+mDzWZz1j618fxykw==" saltValue="QIKWQtoeCTPyPFiGSLHHq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23" priority="4" operator="equal">
      <formula>"NU"</formula>
    </cfRule>
  </conditionalFormatting>
  <conditionalFormatting sqref="D53">
    <cfRule type="containsText" dxfId="22" priority="2" operator="containsText" text="CORECT">
      <formula>NOT(ISERROR(SEARCH("CORECT",D53)))</formula>
    </cfRule>
    <cfRule type="containsText" dxfId="21" priority="3" operator="containsText" text="INCORECT">
      <formula>NOT(ISERROR(SEARCH("INCORECT",D53)))</formula>
    </cfRule>
  </conditionalFormatting>
  <conditionalFormatting sqref="H67">
    <cfRule type="cellIs" dxfId="2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topLeftCell="A5" workbookViewId="0">
      <selection activeCell="B23" sqref="B23"/>
    </sheetView>
  </sheetViews>
  <sheetFormatPr defaultRowHeight="13.2" x14ac:dyDescent="0.25"/>
  <cols>
    <col min="1" max="1" width="9.109375" style="109"/>
    <col min="2" max="2" width="37.6640625" style="5" customWidth="1"/>
    <col min="3" max="3" width="4.33203125" style="30" customWidth="1"/>
    <col min="4" max="19" width="3.5546875" style="110" customWidth="1"/>
    <col min="20" max="33" width="5" style="31" customWidth="1"/>
  </cols>
  <sheetData>
    <row r="1" spans="1:33" ht="37.5" customHeight="1" x14ac:dyDescent="0.3">
      <c r="A1" s="66" t="s">
        <v>119</v>
      </c>
      <c r="B1" s="67"/>
      <c r="C1" s="68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</row>
    <row r="2" spans="1:33" ht="29.25" customHeight="1" x14ac:dyDescent="0.25">
      <c r="A2" s="490" t="s">
        <v>120</v>
      </c>
      <c r="B2" s="490"/>
      <c r="C2" s="490"/>
      <c r="D2" s="490"/>
      <c r="E2" s="490"/>
      <c r="F2" s="490"/>
      <c r="G2" s="490"/>
      <c r="H2" s="490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2"/>
      <c r="U2" s="72" t="s">
        <v>61</v>
      </c>
      <c r="V2" s="72"/>
    </row>
    <row r="3" spans="1:33" x14ac:dyDescent="0.25">
      <c r="A3" s="73"/>
      <c r="B3" s="65"/>
      <c r="C3" s="74"/>
      <c r="D3" s="75"/>
      <c r="E3" s="75"/>
      <c r="F3" s="75"/>
      <c r="G3" s="75"/>
      <c r="H3" s="75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</row>
    <row r="4" spans="1:33" ht="66" x14ac:dyDescent="0.25">
      <c r="A4" s="491" t="s">
        <v>49</v>
      </c>
      <c r="B4" s="494" t="s">
        <v>121</v>
      </c>
      <c r="C4" s="76" t="s">
        <v>122</v>
      </c>
      <c r="D4" s="497" t="s">
        <v>77</v>
      </c>
      <c r="E4" s="498"/>
      <c r="F4" s="498"/>
      <c r="G4" s="498"/>
      <c r="H4" s="498"/>
      <c r="I4" s="498"/>
      <c r="J4" s="498"/>
      <c r="K4" s="498"/>
      <c r="L4" s="498"/>
      <c r="M4" s="498"/>
      <c r="N4" s="498"/>
      <c r="O4" s="498"/>
      <c r="P4" s="498"/>
      <c r="Q4" s="498"/>
      <c r="R4" s="498"/>
      <c r="S4" s="498"/>
      <c r="T4" s="498"/>
      <c r="U4" s="498"/>
      <c r="V4" s="498"/>
      <c r="W4" s="498"/>
      <c r="X4" s="497" t="s">
        <v>123</v>
      </c>
      <c r="Y4" s="497"/>
      <c r="Z4" s="497"/>
      <c r="AA4" s="497"/>
      <c r="AB4" s="497"/>
      <c r="AC4" s="497"/>
      <c r="AD4" s="497"/>
      <c r="AE4" s="497"/>
      <c r="AF4" s="497"/>
      <c r="AG4" s="497"/>
    </row>
    <row r="5" spans="1:33" s="3" customFormat="1" ht="12.75" customHeight="1" x14ac:dyDescent="0.25">
      <c r="A5" s="492"/>
      <c r="B5" s="495"/>
      <c r="C5" s="499" t="s">
        <v>115</v>
      </c>
      <c r="D5" s="500" t="s">
        <v>62</v>
      </c>
      <c r="E5" s="500"/>
      <c r="F5" s="500"/>
      <c r="G5" s="500"/>
      <c r="H5" s="500" t="s">
        <v>63</v>
      </c>
      <c r="I5" s="500"/>
      <c r="J5" s="500"/>
      <c r="K5" s="500"/>
      <c r="L5" s="501" t="s">
        <v>64</v>
      </c>
      <c r="M5" s="502"/>
      <c r="N5" s="502"/>
      <c r="O5" s="503"/>
      <c r="P5" s="501" t="s">
        <v>65</v>
      </c>
      <c r="Q5" s="502"/>
      <c r="R5" s="502"/>
      <c r="S5" s="503"/>
      <c r="T5" s="488" t="s">
        <v>124</v>
      </c>
      <c r="U5" s="488" t="s">
        <v>125</v>
      </c>
      <c r="V5" s="488" t="s">
        <v>126</v>
      </c>
      <c r="W5" s="488" t="s">
        <v>127</v>
      </c>
      <c r="X5" s="488">
        <v>5</v>
      </c>
      <c r="Y5" s="488">
        <v>6</v>
      </c>
      <c r="Z5" s="488">
        <v>7</v>
      </c>
      <c r="AA5" s="488">
        <v>8</v>
      </c>
      <c r="AB5" s="488">
        <v>9</v>
      </c>
      <c r="AC5" s="488">
        <v>10</v>
      </c>
      <c r="AD5" s="488">
        <v>11</v>
      </c>
      <c r="AE5" s="488">
        <v>12</v>
      </c>
      <c r="AF5" s="488">
        <v>13</v>
      </c>
      <c r="AG5" s="488">
        <v>14</v>
      </c>
    </row>
    <row r="6" spans="1:33" s="3" customFormat="1" ht="20.399999999999999" x14ac:dyDescent="0.25">
      <c r="A6" s="493"/>
      <c r="B6" s="496"/>
      <c r="C6" s="499"/>
      <c r="D6" s="77" t="s">
        <v>128</v>
      </c>
      <c r="E6" s="77" t="s">
        <v>129</v>
      </c>
      <c r="F6" s="77" t="s">
        <v>130</v>
      </c>
      <c r="G6" s="77" t="s">
        <v>131</v>
      </c>
      <c r="H6" s="77" t="s">
        <v>128</v>
      </c>
      <c r="I6" s="77" t="s">
        <v>129</v>
      </c>
      <c r="J6" s="77" t="s">
        <v>130</v>
      </c>
      <c r="K6" s="77" t="s">
        <v>131</v>
      </c>
      <c r="L6" s="77" t="s">
        <v>128</v>
      </c>
      <c r="M6" s="77" t="s">
        <v>129</v>
      </c>
      <c r="N6" s="77" t="s">
        <v>130</v>
      </c>
      <c r="O6" s="77" t="s">
        <v>131</v>
      </c>
      <c r="P6" s="77" t="s">
        <v>128</v>
      </c>
      <c r="Q6" s="77" t="s">
        <v>129</v>
      </c>
      <c r="R6" s="77" t="s">
        <v>130</v>
      </c>
      <c r="S6" s="77" t="s">
        <v>131</v>
      </c>
      <c r="T6" s="489"/>
      <c r="U6" s="489"/>
      <c r="V6" s="489"/>
      <c r="W6" s="489"/>
      <c r="X6" s="489"/>
      <c r="Y6" s="489"/>
      <c r="Z6" s="489"/>
      <c r="AA6" s="489"/>
      <c r="AB6" s="489"/>
      <c r="AC6" s="489"/>
      <c r="AD6" s="489"/>
      <c r="AE6" s="489"/>
      <c r="AF6" s="489"/>
      <c r="AG6" s="489"/>
    </row>
    <row r="7" spans="1:33" s="24" customFormat="1" ht="13.8" x14ac:dyDescent="0.25">
      <c r="A7" s="78"/>
      <c r="B7" s="483" t="s">
        <v>132</v>
      </c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5"/>
      <c r="X7" s="79"/>
      <c r="Y7" s="79"/>
      <c r="Z7" s="79"/>
      <c r="AA7" s="79"/>
      <c r="AB7" s="79"/>
      <c r="AC7" s="79"/>
      <c r="AD7" s="79"/>
      <c r="AE7" s="79"/>
      <c r="AF7" s="79"/>
      <c r="AG7" s="79"/>
    </row>
    <row r="8" spans="1:33" s="24" customFormat="1" ht="14.25" customHeight="1" x14ac:dyDescent="0.25">
      <c r="A8" s="80">
        <v>1</v>
      </c>
      <c r="B8" s="81" t="s">
        <v>66</v>
      </c>
      <c r="C8" s="82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76">
        <f>SUM(D8:G8)</f>
        <v>0</v>
      </c>
      <c r="U8" s="76">
        <f>SUM(H8:K8)</f>
        <v>0</v>
      </c>
      <c r="V8" s="76">
        <f>SUM(L8:O8)</f>
        <v>0</v>
      </c>
      <c r="W8" s="76">
        <f>SUM(P8:S8)</f>
        <v>0</v>
      </c>
      <c r="X8" s="84"/>
      <c r="Y8" s="84"/>
      <c r="Z8" s="84"/>
      <c r="AA8" s="84"/>
      <c r="AB8" s="84"/>
      <c r="AC8" s="84"/>
      <c r="AD8" s="84"/>
      <c r="AE8" s="84"/>
      <c r="AF8" s="84"/>
      <c r="AG8" s="84"/>
    </row>
    <row r="9" spans="1:33" s="24" customFormat="1" ht="14.25" customHeight="1" x14ac:dyDescent="0.25">
      <c r="A9" s="80">
        <v>2</v>
      </c>
      <c r="B9" s="81" t="s">
        <v>67</v>
      </c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76">
        <f t="shared" ref="T9:T43" si="0">SUM(D9:G9)</f>
        <v>0</v>
      </c>
      <c r="U9" s="76">
        <f t="shared" ref="U9:U43" si="1">SUM(H9:K9)</f>
        <v>0</v>
      </c>
      <c r="V9" s="76">
        <f t="shared" ref="V9:V43" si="2">SUM(L9:O9)</f>
        <v>0</v>
      </c>
      <c r="W9" s="76">
        <f t="shared" ref="W9:W43" si="3">SUM(P9:S9)</f>
        <v>0</v>
      </c>
      <c r="X9" s="84"/>
      <c r="Y9" s="84"/>
      <c r="Z9" s="84"/>
      <c r="AA9" s="84"/>
      <c r="AB9" s="84"/>
      <c r="AC9" s="84"/>
      <c r="AD9" s="84"/>
      <c r="AE9" s="84"/>
      <c r="AF9" s="84"/>
      <c r="AG9" s="84"/>
    </row>
    <row r="10" spans="1:33" s="24" customFormat="1" ht="14.25" customHeight="1" x14ac:dyDescent="0.25">
      <c r="A10" s="80">
        <v>3</v>
      </c>
      <c r="B10" s="81" t="s">
        <v>68</v>
      </c>
      <c r="C10" s="8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76">
        <f t="shared" si="0"/>
        <v>0</v>
      </c>
      <c r="U10" s="76">
        <f t="shared" si="1"/>
        <v>0</v>
      </c>
      <c r="V10" s="76">
        <f t="shared" si="2"/>
        <v>0</v>
      </c>
      <c r="W10" s="76">
        <f t="shared" si="3"/>
        <v>0</v>
      </c>
      <c r="X10" s="84"/>
      <c r="Y10" s="84"/>
      <c r="Z10" s="84"/>
      <c r="AA10" s="84"/>
      <c r="AB10" s="84"/>
      <c r="AC10" s="84"/>
      <c r="AD10" s="84"/>
      <c r="AE10" s="84"/>
      <c r="AF10" s="84"/>
      <c r="AG10" s="84"/>
    </row>
    <row r="11" spans="1:33" s="24" customFormat="1" ht="29.25" customHeight="1" x14ac:dyDescent="0.25">
      <c r="A11" s="80">
        <v>4</v>
      </c>
      <c r="B11" s="81" t="s">
        <v>69</v>
      </c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76">
        <f t="shared" si="0"/>
        <v>0</v>
      </c>
      <c r="U11" s="76">
        <f t="shared" si="1"/>
        <v>0</v>
      </c>
      <c r="V11" s="76">
        <f t="shared" si="2"/>
        <v>0</v>
      </c>
      <c r="W11" s="76">
        <f t="shared" si="3"/>
        <v>0</v>
      </c>
      <c r="X11" s="84"/>
      <c r="Y11" s="84"/>
      <c r="Z11" s="84"/>
      <c r="AA11" s="84"/>
      <c r="AB11" s="84"/>
      <c r="AC11" s="84"/>
      <c r="AD11" s="84"/>
      <c r="AE11" s="84"/>
      <c r="AF11" s="84"/>
      <c r="AG11" s="84"/>
    </row>
    <row r="12" spans="1:33" s="24" customFormat="1" ht="18" customHeight="1" x14ac:dyDescent="0.25">
      <c r="A12" s="80">
        <v>5</v>
      </c>
      <c r="B12" s="81" t="s">
        <v>70</v>
      </c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76">
        <f t="shared" si="0"/>
        <v>0</v>
      </c>
      <c r="U12" s="76">
        <f t="shared" si="1"/>
        <v>0</v>
      </c>
      <c r="V12" s="76">
        <f t="shared" si="2"/>
        <v>0</v>
      </c>
      <c r="W12" s="76">
        <f t="shared" si="3"/>
        <v>0</v>
      </c>
      <c r="X12" s="84"/>
      <c r="Y12" s="84"/>
      <c r="Z12" s="84"/>
      <c r="AA12" s="84"/>
      <c r="AB12" s="84"/>
      <c r="AC12" s="84"/>
      <c r="AD12" s="84"/>
      <c r="AE12" s="84"/>
      <c r="AF12" s="84"/>
      <c r="AG12" s="84"/>
    </row>
    <row r="13" spans="1:33" s="24" customFormat="1" ht="14.25" customHeight="1" x14ac:dyDescent="0.25">
      <c r="A13" s="80">
        <v>6</v>
      </c>
      <c r="B13" s="81" t="s">
        <v>71</v>
      </c>
      <c r="C13" s="82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76">
        <f t="shared" si="0"/>
        <v>0</v>
      </c>
      <c r="U13" s="76">
        <f t="shared" si="1"/>
        <v>0</v>
      </c>
      <c r="V13" s="76">
        <f t="shared" si="2"/>
        <v>0</v>
      </c>
      <c r="W13" s="76">
        <f t="shared" si="3"/>
        <v>0</v>
      </c>
      <c r="X13" s="84"/>
      <c r="Y13" s="84"/>
      <c r="Z13" s="84"/>
      <c r="AA13" s="84"/>
      <c r="AB13" s="84"/>
      <c r="AC13" s="84"/>
      <c r="AD13" s="84"/>
      <c r="AE13" s="84"/>
      <c r="AF13" s="84"/>
      <c r="AG13" s="84"/>
    </row>
    <row r="14" spans="1:33" s="24" customFormat="1" ht="14.25" customHeight="1" x14ac:dyDescent="0.25">
      <c r="A14" s="80">
        <v>7</v>
      </c>
      <c r="B14" s="81" t="s">
        <v>72</v>
      </c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76">
        <f t="shared" si="0"/>
        <v>0</v>
      </c>
      <c r="U14" s="76">
        <f t="shared" si="1"/>
        <v>0</v>
      </c>
      <c r="V14" s="76">
        <f t="shared" si="2"/>
        <v>0</v>
      </c>
      <c r="W14" s="76">
        <f t="shared" si="3"/>
        <v>0</v>
      </c>
      <c r="X14" s="84"/>
      <c r="Y14" s="84"/>
      <c r="Z14" s="84"/>
      <c r="AA14" s="84"/>
      <c r="AB14" s="84"/>
      <c r="AC14" s="84"/>
      <c r="AD14" s="84"/>
      <c r="AE14" s="84"/>
      <c r="AF14" s="84"/>
      <c r="AG14" s="84"/>
    </row>
    <row r="15" spans="1:33" s="24" customFormat="1" ht="28.5" customHeight="1" x14ac:dyDescent="0.25">
      <c r="A15" s="80">
        <v>8</v>
      </c>
      <c r="B15" s="81" t="s">
        <v>73</v>
      </c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76">
        <f t="shared" si="0"/>
        <v>0</v>
      </c>
      <c r="U15" s="76">
        <f t="shared" si="1"/>
        <v>0</v>
      </c>
      <c r="V15" s="76">
        <f t="shared" si="2"/>
        <v>0</v>
      </c>
      <c r="W15" s="76">
        <f t="shared" si="3"/>
        <v>0</v>
      </c>
      <c r="X15" s="84"/>
      <c r="Y15" s="84"/>
      <c r="Z15" s="84"/>
      <c r="AA15" s="84"/>
      <c r="AB15" s="84"/>
      <c r="AC15" s="84"/>
      <c r="AD15" s="84"/>
      <c r="AE15" s="84"/>
      <c r="AF15" s="84"/>
      <c r="AG15" s="84"/>
    </row>
    <row r="16" spans="1:33" s="24" customFormat="1" ht="13.5" customHeight="1" x14ac:dyDescent="0.25">
      <c r="A16" s="80">
        <v>9</v>
      </c>
      <c r="B16" s="81" t="s">
        <v>1</v>
      </c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76">
        <f t="shared" si="0"/>
        <v>0</v>
      </c>
      <c r="U16" s="76">
        <f t="shared" si="1"/>
        <v>0</v>
      </c>
      <c r="V16" s="76">
        <f t="shared" si="2"/>
        <v>0</v>
      </c>
      <c r="W16" s="76">
        <f t="shared" si="3"/>
        <v>0</v>
      </c>
      <c r="X16" s="84"/>
      <c r="Y16" s="84"/>
      <c r="Z16" s="84"/>
      <c r="AA16" s="84"/>
      <c r="AB16" s="84"/>
      <c r="AC16" s="84"/>
      <c r="AD16" s="84"/>
      <c r="AE16" s="84"/>
      <c r="AF16" s="84"/>
      <c r="AG16" s="84"/>
    </row>
    <row r="17" spans="1:33" s="87" customFormat="1" ht="18" customHeight="1" x14ac:dyDescent="0.25">
      <c r="A17" s="486" t="s">
        <v>133</v>
      </c>
      <c r="B17" s="486"/>
      <c r="C17" s="85">
        <f t="shared" ref="C17:AG17" si="4">SUM(C8:C16)</f>
        <v>0</v>
      </c>
      <c r="D17" s="86">
        <f t="shared" si="4"/>
        <v>0</v>
      </c>
      <c r="E17" s="86">
        <f t="shared" si="4"/>
        <v>0</v>
      </c>
      <c r="F17" s="86">
        <f t="shared" si="4"/>
        <v>0</v>
      </c>
      <c r="G17" s="86">
        <f t="shared" si="4"/>
        <v>0</v>
      </c>
      <c r="H17" s="86">
        <f t="shared" si="4"/>
        <v>0</v>
      </c>
      <c r="I17" s="86">
        <f t="shared" si="4"/>
        <v>0</v>
      </c>
      <c r="J17" s="86">
        <f t="shared" si="4"/>
        <v>0</v>
      </c>
      <c r="K17" s="86">
        <f t="shared" si="4"/>
        <v>0</v>
      </c>
      <c r="L17" s="86">
        <f t="shared" si="4"/>
        <v>0</v>
      </c>
      <c r="M17" s="86">
        <f t="shared" si="4"/>
        <v>0</v>
      </c>
      <c r="N17" s="86">
        <f t="shared" si="4"/>
        <v>0</v>
      </c>
      <c r="O17" s="86">
        <f t="shared" si="4"/>
        <v>0</v>
      </c>
      <c r="P17" s="86">
        <f t="shared" si="4"/>
        <v>0</v>
      </c>
      <c r="Q17" s="86">
        <f t="shared" si="4"/>
        <v>0</v>
      </c>
      <c r="R17" s="86">
        <f t="shared" si="4"/>
        <v>0</v>
      </c>
      <c r="S17" s="86">
        <f t="shared" si="4"/>
        <v>0</v>
      </c>
      <c r="T17" s="85">
        <f t="shared" si="4"/>
        <v>0</v>
      </c>
      <c r="U17" s="85">
        <f t="shared" si="4"/>
        <v>0</v>
      </c>
      <c r="V17" s="85">
        <f t="shared" si="4"/>
        <v>0</v>
      </c>
      <c r="W17" s="85">
        <f t="shared" si="4"/>
        <v>0</v>
      </c>
      <c r="X17" s="85">
        <f t="shared" si="4"/>
        <v>0</v>
      </c>
      <c r="Y17" s="85">
        <f t="shared" si="4"/>
        <v>0</v>
      </c>
      <c r="Z17" s="85">
        <f t="shared" si="4"/>
        <v>0</v>
      </c>
      <c r="AA17" s="85">
        <f t="shared" si="4"/>
        <v>0</v>
      </c>
      <c r="AB17" s="85">
        <f t="shared" si="4"/>
        <v>0</v>
      </c>
      <c r="AC17" s="85">
        <f t="shared" si="4"/>
        <v>0</v>
      </c>
      <c r="AD17" s="85">
        <f t="shared" si="4"/>
        <v>0</v>
      </c>
      <c r="AE17" s="85">
        <f t="shared" si="4"/>
        <v>0</v>
      </c>
      <c r="AF17" s="85">
        <f t="shared" si="4"/>
        <v>0</v>
      </c>
      <c r="AG17" s="85">
        <f t="shared" si="4"/>
        <v>0</v>
      </c>
    </row>
    <row r="18" spans="1:33" s="24" customFormat="1" ht="14.25" customHeight="1" x14ac:dyDescent="0.25">
      <c r="A18" s="80">
        <v>10</v>
      </c>
      <c r="B18" s="81" t="s">
        <v>134</v>
      </c>
      <c r="C18" s="82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76">
        <f>SUM(D18:G18)</f>
        <v>0</v>
      </c>
      <c r="U18" s="76">
        <f t="shared" si="1"/>
        <v>0</v>
      </c>
      <c r="V18" s="76">
        <f t="shared" si="2"/>
        <v>0</v>
      </c>
      <c r="W18" s="76">
        <f t="shared" si="3"/>
        <v>0</v>
      </c>
      <c r="X18" s="84"/>
      <c r="Y18" s="84"/>
      <c r="Z18" s="84"/>
      <c r="AA18" s="84"/>
      <c r="AB18" s="84"/>
      <c r="AC18" s="84"/>
      <c r="AD18" s="84"/>
      <c r="AE18" s="84"/>
      <c r="AF18" s="84"/>
      <c r="AG18" s="84"/>
    </row>
    <row r="19" spans="1:33" s="24" customFormat="1" ht="30" customHeight="1" x14ac:dyDescent="0.25">
      <c r="A19" s="80">
        <v>11</v>
      </c>
      <c r="B19" s="81" t="s">
        <v>135</v>
      </c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76">
        <f t="shared" si="0"/>
        <v>0</v>
      </c>
      <c r="U19" s="76">
        <f t="shared" si="1"/>
        <v>0</v>
      </c>
      <c r="V19" s="76">
        <f t="shared" si="2"/>
        <v>0</v>
      </c>
      <c r="W19" s="76">
        <f t="shared" si="3"/>
        <v>0</v>
      </c>
      <c r="X19" s="84"/>
      <c r="Y19" s="84"/>
      <c r="Z19" s="84"/>
      <c r="AA19" s="84"/>
      <c r="AB19" s="84"/>
      <c r="AC19" s="84"/>
      <c r="AD19" s="84"/>
      <c r="AE19" s="84"/>
      <c r="AF19" s="84"/>
      <c r="AG19" s="84"/>
    </row>
    <row r="20" spans="1:33" s="24" customFormat="1" ht="14.25" customHeight="1" x14ac:dyDescent="0.25">
      <c r="A20" s="80">
        <v>12</v>
      </c>
      <c r="B20" s="81" t="s">
        <v>136</v>
      </c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76">
        <f t="shared" si="0"/>
        <v>0</v>
      </c>
      <c r="U20" s="76">
        <f t="shared" si="1"/>
        <v>0</v>
      </c>
      <c r="V20" s="76">
        <f t="shared" si="2"/>
        <v>0</v>
      </c>
      <c r="W20" s="76">
        <f t="shared" si="3"/>
        <v>0</v>
      </c>
      <c r="X20" s="84"/>
      <c r="Y20" s="84"/>
      <c r="Z20" s="84"/>
      <c r="AA20" s="84"/>
      <c r="AB20" s="84"/>
      <c r="AC20" s="84"/>
      <c r="AD20" s="84"/>
      <c r="AE20" s="84"/>
      <c r="AF20" s="84"/>
      <c r="AG20" s="84"/>
    </row>
    <row r="21" spans="1:33" s="24" customFormat="1" ht="59.25" customHeight="1" x14ac:dyDescent="0.25">
      <c r="A21" s="80">
        <v>13</v>
      </c>
      <c r="B21" s="81" t="s">
        <v>137</v>
      </c>
      <c r="C21" s="82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76">
        <f t="shared" si="0"/>
        <v>0</v>
      </c>
      <c r="U21" s="76">
        <f t="shared" si="1"/>
        <v>0</v>
      </c>
      <c r="V21" s="76">
        <f t="shared" si="2"/>
        <v>0</v>
      </c>
      <c r="W21" s="76">
        <f t="shared" si="3"/>
        <v>0</v>
      </c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24" customFormat="1" ht="15" customHeight="1" x14ac:dyDescent="0.25">
      <c r="A22" s="486" t="s">
        <v>138</v>
      </c>
      <c r="B22" s="486"/>
      <c r="C22" s="85">
        <f t="shared" ref="C22:AG24" si="5">SUM(C18:C21)</f>
        <v>0</v>
      </c>
      <c r="D22" s="86">
        <f t="shared" si="5"/>
        <v>0</v>
      </c>
      <c r="E22" s="86">
        <f t="shared" si="5"/>
        <v>0</v>
      </c>
      <c r="F22" s="86">
        <f t="shared" si="5"/>
        <v>0</v>
      </c>
      <c r="G22" s="86">
        <f t="shared" si="5"/>
        <v>0</v>
      </c>
      <c r="H22" s="86">
        <f t="shared" si="5"/>
        <v>0</v>
      </c>
      <c r="I22" s="86">
        <f t="shared" si="5"/>
        <v>0</v>
      </c>
      <c r="J22" s="86">
        <f t="shared" si="5"/>
        <v>0</v>
      </c>
      <c r="K22" s="86">
        <f t="shared" si="5"/>
        <v>0</v>
      </c>
      <c r="L22" s="86">
        <f t="shared" si="5"/>
        <v>0</v>
      </c>
      <c r="M22" s="86">
        <f t="shared" si="5"/>
        <v>0</v>
      </c>
      <c r="N22" s="86">
        <f t="shared" si="5"/>
        <v>0</v>
      </c>
      <c r="O22" s="86">
        <f t="shared" si="5"/>
        <v>0</v>
      </c>
      <c r="P22" s="86">
        <f t="shared" si="5"/>
        <v>0</v>
      </c>
      <c r="Q22" s="86">
        <f t="shared" si="5"/>
        <v>0</v>
      </c>
      <c r="R22" s="86">
        <f t="shared" si="5"/>
        <v>0</v>
      </c>
      <c r="S22" s="86">
        <f t="shared" si="5"/>
        <v>0</v>
      </c>
      <c r="T22" s="85">
        <f t="shared" si="5"/>
        <v>0</v>
      </c>
      <c r="U22" s="85">
        <f t="shared" si="5"/>
        <v>0</v>
      </c>
      <c r="V22" s="85">
        <f t="shared" si="5"/>
        <v>0</v>
      </c>
      <c r="W22" s="85">
        <f t="shared" si="5"/>
        <v>0</v>
      </c>
      <c r="X22" s="85">
        <f t="shared" si="5"/>
        <v>0</v>
      </c>
      <c r="Y22" s="85">
        <f t="shared" si="5"/>
        <v>0</v>
      </c>
      <c r="Z22" s="85">
        <f t="shared" si="5"/>
        <v>0</v>
      </c>
      <c r="AA22" s="85">
        <f t="shared" si="5"/>
        <v>0</v>
      </c>
      <c r="AB22" s="85">
        <f t="shared" si="5"/>
        <v>0</v>
      </c>
      <c r="AC22" s="85">
        <f t="shared" si="5"/>
        <v>0</v>
      </c>
      <c r="AD22" s="85">
        <f t="shared" si="5"/>
        <v>0</v>
      </c>
      <c r="AE22" s="85">
        <f t="shared" si="5"/>
        <v>0</v>
      </c>
      <c r="AF22" s="85">
        <f t="shared" si="5"/>
        <v>0</v>
      </c>
      <c r="AG22" s="85">
        <f t="shared" si="5"/>
        <v>0</v>
      </c>
    </row>
    <row r="23" spans="1:33" s="24" customFormat="1" ht="15" customHeight="1" x14ac:dyDescent="0.25">
      <c r="A23" s="88">
        <v>14</v>
      </c>
      <c r="B23" s="89" t="s">
        <v>139</v>
      </c>
      <c r="C23" s="90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5">
        <f t="shared" si="5"/>
        <v>0</v>
      </c>
      <c r="U23" s="85">
        <f t="shared" si="5"/>
        <v>0</v>
      </c>
      <c r="V23" s="85">
        <f t="shared" si="5"/>
        <v>0</v>
      </c>
      <c r="W23" s="85">
        <f t="shared" si="5"/>
        <v>0</v>
      </c>
      <c r="X23" s="90"/>
      <c r="Y23" s="90"/>
      <c r="Z23" s="90"/>
      <c r="AA23" s="90"/>
      <c r="AB23" s="90"/>
      <c r="AC23" s="90"/>
      <c r="AD23" s="90"/>
      <c r="AE23" s="90"/>
      <c r="AF23" s="90"/>
      <c r="AG23" s="90"/>
    </row>
    <row r="24" spans="1:33" s="24" customFormat="1" ht="15" customHeight="1" x14ac:dyDescent="0.25">
      <c r="A24" s="487" t="s">
        <v>140</v>
      </c>
      <c r="B24" s="487"/>
      <c r="C24" s="85">
        <f t="shared" ref="C24:S24" si="6">C23+C22+C17</f>
        <v>0</v>
      </c>
      <c r="D24" s="86">
        <f t="shared" si="6"/>
        <v>0</v>
      </c>
      <c r="E24" s="86">
        <f t="shared" si="6"/>
        <v>0</v>
      </c>
      <c r="F24" s="86">
        <f t="shared" si="6"/>
        <v>0</v>
      </c>
      <c r="G24" s="86">
        <f t="shared" si="6"/>
        <v>0</v>
      </c>
      <c r="H24" s="86">
        <f t="shared" si="6"/>
        <v>0</v>
      </c>
      <c r="I24" s="86">
        <f t="shared" si="6"/>
        <v>0</v>
      </c>
      <c r="J24" s="86">
        <f t="shared" si="6"/>
        <v>0</v>
      </c>
      <c r="K24" s="86">
        <f t="shared" si="6"/>
        <v>0</v>
      </c>
      <c r="L24" s="86">
        <f t="shared" si="6"/>
        <v>0</v>
      </c>
      <c r="M24" s="86">
        <f t="shared" si="6"/>
        <v>0</v>
      </c>
      <c r="N24" s="86">
        <f t="shared" si="6"/>
        <v>0</v>
      </c>
      <c r="O24" s="86">
        <f t="shared" si="6"/>
        <v>0</v>
      </c>
      <c r="P24" s="86">
        <f t="shared" si="6"/>
        <v>0</v>
      </c>
      <c r="Q24" s="86">
        <f t="shared" si="6"/>
        <v>0</v>
      </c>
      <c r="R24" s="86">
        <f t="shared" si="6"/>
        <v>0</v>
      </c>
      <c r="S24" s="86">
        <f t="shared" si="6"/>
        <v>0</v>
      </c>
      <c r="T24" s="85">
        <f t="shared" si="5"/>
        <v>0</v>
      </c>
      <c r="U24" s="85">
        <f t="shared" si="5"/>
        <v>0</v>
      </c>
      <c r="V24" s="85">
        <f t="shared" si="5"/>
        <v>0</v>
      </c>
      <c r="W24" s="85">
        <f t="shared" si="5"/>
        <v>0</v>
      </c>
      <c r="X24" s="85">
        <f t="shared" ref="X24:AG24" si="7">X23+X22+X17</f>
        <v>0</v>
      </c>
      <c r="Y24" s="85">
        <f t="shared" si="7"/>
        <v>0</v>
      </c>
      <c r="Z24" s="85">
        <f t="shared" si="7"/>
        <v>0</v>
      </c>
      <c r="AA24" s="85">
        <f t="shared" si="7"/>
        <v>0</v>
      </c>
      <c r="AB24" s="85">
        <f t="shared" si="7"/>
        <v>0</v>
      </c>
      <c r="AC24" s="85">
        <f t="shared" si="7"/>
        <v>0</v>
      </c>
      <c r="AD24" s="85">
        <f t="shared" si="7"/>
        <v>0</v>
      </c>
      <c r="AE24" s="85">
        <f t="shared" si="7"/>
        <v>0</v>
      </c>
      <c r="AF24" s="85">
        <f t="shared" si="7"/>
        <v>0</v>
      </c>
      <c r="AG24" s="85">
        <f t="shared" si="7"/>
        <v>0</v>
      </c>
    </row>
    <row r="25" spans="1:33" s="24" customFormat="1" ht="18" customHeight="1" x14ac:dyDescent="0.25">
      <c r="A25" s="92"/>
      <c r="B25" s="483" t="s">
        <v>141</v>
      </c>
      <c r="C25" s="484"/>
      <c r="D25" s="484"/>
      <c r="E25" s="484"/>
      <c r="F25" s="484"/>
      <c r="G25" s="484"/>
      <c r="H25" s="484"/>
      <c r="I25" s="484"/>
      <c r="J25" s="484"/>
      <c r="K25" s="484"/>
      <c r="L25" s="484"/>
      <c r="M25" s="484"/>
      <c r="N25" s="484"/>
      <c r="O25" s="484"/>
      <c r="P25" s="484"/>
      <c r="Q25" s="484"/>
      <c r="R25" s="484"/>
      <c r="S25" s="484"/>
      <c r="T25" s="484"/>
      <c r="U25" s="484"/>
      <c r="V25" s="484"/>
      <c r="W25" s="485"/>
      <c r="X25" s="79"/>
      <c r="Y25" s="79"/>
      <c r="Z25" s="79"/>
      <c r="AA25" s="79"/>
      <c r="AB25" s="79"/>
      <c r="AC25" s="79"/>
      <c r="AD25" s="79"/>
      <c r="AE25" s="79"/>
      <c r="AF25" s="79"/>
      <c r="AG25" s="79"/>
    </row>
    <row r="26" spans="1:33" s="24" customFormat="1" ht="26.25" customHeight="1" x14ac:dyDescent="0.25">
      <c r="A26" s="80">
        <v>1</v>
      </c>
      <c r="B26" s="81" t="s">
        <v>75</v>
      </c>
      <c r="C26" s="82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76">
        <f>SUM(D26:G26)</f>
        <v>0</v>
      </c>
      <c r="U26" s="76">
        <f>SUM(H26:K26)</f>
        <v>0</v>
      </c>
      <c r="V26" s="76">
        <f>SUM(L26:O26)</f>
        <v>0</v>
      </c>
      <c r="W26" s="76">
        <f>SUM(P26:S26)</f>
        <v>0</v>
      </c>
      <c r="X26" s="84"/>
      <c r="Y26" s="84"/>
      <c r="Z26" s="84"/>
      <c r="AA26" s="84"/>
      <c r="AB26" s="84"/>
      <c r="AC26" s="84"/>
      <c r="AD26" s="84"/>
      <c r="AE26" s="84"/>
      <c r="AF26" s="84"/>
      <c r="AG26" s="84"/>
    </row>
    <row r="27" spans="1:33" s="24" customFormat="1" ht="18" customHeight="1" x14ac:dyDescent="0.25">
      <c r="A27" s="80">
        <v>2</v>
      </c>
      <c r="B27" s="81" t="s">
        <v>142</v>
      </c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76">
        <f t="shared" si="0"/>
        <v>0</v>
      </c>
      <c r="U27" s="76">
        <f t="shared" si="1"/>
        <v>0</v>
      </c>
      <c r="V27" s="76">
        <f t="shared" si="2"/>
        <v>0</v>
      </c>
      <c r="W27" s="76">
        <f t="shared" si="3"/>
        <v>0</v>
      </c>
      <c r="X27" s="84"/>
      <c r="Y27" s="84"/>
      <c r="Z27" s="84"/>
      <c r="AA27" s="84"/>
      <c r="AB27" s="84"/>
      <c r="AC27" s="84"/>
      <c r="AD27" s="84"/>
      <c r="AE27" s="84"/>
      <c r="AF27" s="84"/>
      <c r="AG27" s="84"/>
    </row>
    <row r="28" spans="1:33" s="24" customFormat="1" ht="14.25" customHeight="1" x14ac:dyDescent="0.25">
      <c r="A28" s="80">
        <v>3</v>
      </c>
      <c r="B28" s="81" t="s">
        <v>143</v>
      </c>
      <c r="C28" s="82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76">
        <f t="shared" si="0"/>
        <v>0</v>
      </c>
      <c r="U28" s="76">
        <f t="shared" si="1"/>
        <v>0</v>
      </c>
      <c r="V28" s="76">
        <f t="shared" si="2"/>
        <v>0</v>
      </c>
      <c r="W28" s="76">
        <f t="shared" si="3"/>
        <v>0</v>
      </c>
      <c r="X28" s="84"/>
      <c r="Y28" s="84"/>
      <c r="Z28" s="84"/>
      <c r="AA28" s="84"/>
      <c r="AB28" s="84"/>
      <c r="AC28" s="84"/>
      <c r="AD28" s="84"/>
      <c r="AE28" s="84"/>
      <c r="AF28" s="84"/>
      <c r="AG28" s="84"/>
    </row>
    <row r="29" spans="1:33" s="24" customFormat="1" ht="14.25" customHeight="1" x14ac:dyDescent="0.25">
      <c r="A29" s="80">
        <v>4</v>
      </c>
      <c r="B29" s="81" t="s">
        <v>76</v>
      </c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76">
        <f t="shared" si="0"/>
        <v>0</v>
      </c>
      <c r="U29" s="76">
        <f t="shared" si="1"/>
        <v>0</v>
      </c>
      <c r="V29" s="76">
        <f t="shared" si="2"/>
        <v>0</v>
      </c>
      <c r="W29" s="76">
        <f t="shared" si="3"/>
        <v>0</v>
      </c>
      <c r="X29" s="84"/>
      <c r="Y29" s="84"/>
      <c r="Z29" s="84"/>
      <c r="AA29" s="84"/>
      <c r="AB29" s="84"/>
      <c r="AC29" s="84"/>
      <c r="AD29" s="84"/>
      <c r="AE29" s="84"/>
      <c r="AF29" s="84"/>
      <c r="AG29" s="84"/>
    </row>
    <row r="30" spans="1:33" s="24" customFormat="1" ht="14.25" customHeight="1" x14ac:dyDescent="0.25">
      <c r="A30" s="486" t="s">
        <v>74</v>
      </c>
      <c r="B30" s="486" t="s">
        <v>74</v>
      </c>
      <c r="C30" s="85">
        <f>SUM(C26:C29)</f>
        <v>0</v>
      </c>
      <c r="D30" s="86">
        <f t="shared" ref="D30:S30" si="8">SUM(D26:D29)</f>
        <v>0</v>
      </c>
      <c r="E30" s="86">
        <f t="shared" si="8"/>
        <v>0</v>
      </c>
      <c r="F30" s="86">
        <f t="shared" si="8"/>
        <v>0</v>
      </c>
      <c r="G30" s="86">
        <f t="shared" si="8"/>
        <v>0</v>
      </c>
      <c r="H30" s="86">
        <f t="shared" si="8"/>
        <v>0</v>
      </c>
      <c r="I30" s="86">
        <f t="shared" si="8"/>
        <v>0</v>
      </c>
      <c r="J30" s="86">
        <f t="shared" si="8"/>
        <v>0</v>
      </c>
      <c r="K30" s="86">
        <f t="shared" si="8"/>
        <v>0</v>
      </c>
      <c r="L30" s="86">
        <f t="shared" si="8"/>
        <v>0</v>
      </c>
      <c r="M30" s="86">
        <f t="shared" si="8"/>
        <v>0</v>
      </c>
      <c r="N30" s="86">
        <f t="shared" si="8"/>
        <v>0</v>
      </c>
      <c r="O30" s="86">
        <f t="shared" si="8"/>
        <v>0</v>
      </c>
      <c r="P30" s="86">
        <f t="shared" si="8"/>
        <v>0</v>
      </c>
      <c r="Q30" s="86">
        <f t="shared" si="8"/>
        <v>0</v>
      </c>
      <c r="R30" s="86">
        <f t="shared" si="8"/>
        <v>0</v>
      </c>
      <c r="S30" s="86">
        <f t="shared" si="8"/>
        <v>0</v>
      </c>
      <c r="T30" s="85">
        <f>SUM(T26:T29)</f>
        <v>0</v>
      </c>
      <c r="U30" s="85">
        <f t="shared" ref="U30:AF30" si="9">SUM(U26:U29)</f>
        <v>0</v>
      </c>
      <c r="V30" s="85">
        <f t="shared" si="9"/>
        <v>0</v>
      </c>
      <c r="W30" s="85">
        <f t="shared" si="9"/>
        <v>0</v>
      </c>
      <c r="X30" s="85">
        <f t="shared" si="9"/>
        <v>0</v>
      </c>
      <c r="Y30" s="85">
        <f t="shared" si="9"/>
        <v>0</v>
      </c>
      <c r="Z30" s="85">
        <f t="shared" si="9"/>
        <v>0</v>
      </c>
      <c r="AA30" s="85">
        <f t="shared" si="9"/>
        <v>0</v>
      </c>
      <c r="AB30" s="85">
        <f t="shared" si="9"/>
        <v>0</v>
      </c>
      <c r="AC30" s="85">
        <f t="shared" si="9"/>
        <v>0</v>
      </c>
      <c r="AD30" s="85">
        <f t="shared" si="9"/>
        <v>0</v>
      </c>
      <c r="AE30" s="85">
        <f t="shared" si="9"/>
        <v>0</v>
      </c>
      <c r="AF30" s="85">
        <f t="shared" si="9"/>
        <v>0</v>
      </c>
      <c r="AG30" s="85">
        <f>SUM(AG26:AG29)</f>
        <v>0</v>
      </c>
    </row>
    <row r="31" spans="1:33" s="24" customFormat="1" ht="14.25" customHeight="1" x14ac:dyDescent="0.25">
      <c r="A31" s="80">
        <v>5</v>
      </c>
      <c r="B31" s="81" t="s">
        <v>144</v>
      </c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76">
        <f>SUM(D31:G31)</f>
        <v>0</v>
      </c>
      <c r="U31" s="76">
        <f t="shared" si="1"/>
        <v>0</v>
      </c>
      <c r="V31" s="76">
        <f t="shared" si="2"/>
        <v>0</v>
      </c>
      <c r="W31" s="76">
        <f t="shared" si="3"/>
        <v>0</v>
      </c>
      <c r="X31" s="84"/>
      <c r="Y31" s="84"/>
      <c r="Z31" s="84"/>
      <c r="AA31" s="84"/>
      <c r="AB31" s="84"/>
      <c r="AC31" s="84"/>
      <c r="AD31" s="84"/>
      <c r="AE31" s="84"/>
      <c r="AF31" s="84"/>
      <c r="AG31" s="84"/>
    </row>
    <row r="32" spans="1:33" s="24" customFormat="1" ht="24.75" customHeight="1" x14ac:dyDescent="0.25">
      <c r="A32" s="80">
        <v>6</v>
      </c>
      <c r="B32" s="81" t="s">
        <v>145</v>
      </c>
      <c r="C32" s="93">
        <f>C31*22.537%</f>
        <v>0</v>
      </c>
      <c r="D32" s="94">
        <f t="shared" ref="D32:S32" si="10">D31*22.537%</f>
        <v>0</v>
      </c>
      <c r="E32" s="94">
        <f t="shared" si="10"/>
        <v>0</v>
      </c>
      <c r="F32" s="94">
        <f t="shared" si="10"/>
        <v>0</v>
      </c>
      <c r="G32" s="94">
        <f t="shared" si="10"/>
        <v>0</v>
      </c>
      <c r="H32" s="94">
        <f t="shared" si="10"/>
        <v>0</v>
      </c>
      <c r="I32" s="94">
        <f t="shared" si="10"/>
        <v>0</v>
      </c>
      <c r="J32" s="94">
        <f t="shared" si="10"/>
        <v>0</v>
      </c>
      <c r="K32" s="94">
        <f t="shared" si="10"/>
        <v>0</v>
      </c>
      <c r="L32" s="94">
        <f t="shared" si="10"/>
        <v>0</v>
      </c>
      <c r="M32" s="94">
        <f t="shared" si="10"/>
        <v>0</v>
      </c>
      <c r="N32" s="94">
        <f t="shared" si="10"/>
        <v>0</v>
      </c>
      <c r="O32" s="94">
        <f t="shared" si="10"/>
        <v>0</v>
      </c>
      <c r="P32" s="94">
        <f t="shared" si="10"/>
        <v>0</v>
      </c>
      <c r="Q32" s="94">
        <f t="shared" si="10"/>
        <v>0</v>
      </c>
      <c r="R32" s="94">
        <f t="shared" si="10"/>
        <v>0</v>
      </c>
      <c r="S32" s="94">
        <f t="shared" si="10"/>
        <v>0</v>
      </c>
      <c r="T32" s="93">
        <f>T31*22.537%</f>
        <v>0</v>
      </c>
      <c r="U32" s="93">
        <f t="shared" ref="U32:AG32" si="11">U31*22.537%</f>
        <v>0</v>
      </c>
      <c r="V32" s="93">
        <f t="shared" si="11"/>
        <v>0</v>
      </c>
      <c r="W32" s="93">
        <f t="shared" si="11"/>
        <v>0</v>
      </c>
      <c r="X32" s="93">
        <f t="shared" si="11"/>
        <v>0</v>
      </c>
      <c r="Y32" s="93">
        <f t="shared" si="11"/>
        <v>0</v>
      </c>
      <c r="Z32" s="93">
        <f t="shared" si="11"/>
        <v>0</v>
      </c>
      <c r="AA32" s="93">
        <f t="shared" si="11"/>
        <v>0</v>
      </c>
      <c r="AB32" s="93">
        <f t="shared" si="11"/>
        <v>0</v>
      </c>
      <c r="AC32" s="93">
        <f t="shared" si="11"/>
        <v>0</v>
      </c>
      <c r="AD32" s="93">
        <f t="shared" si="11"/>
        <v>0</v>
      </c>
      <c r="AE32" s="93">
        <f t="shared" si="11"/>
        <v>0</v>
      </c>
      <c r="AF32" s="93">
        <f t="shared" si="11"/>
        <v>0</v>
      </c>
      <c r="AG32" s="93">
        <f t="shared" si="11"/>
        <v>0</v>
      </c>
    </row>
    <row r="33" spans="1:33" s="24" customFormat="1" ht="14.25" customHeight="1" x14ac:dyDescent="0.25">
      <c r="A33" s="486" t="s">
        <v>146</v>
      </c>
      <c r="B33" s="486"/>
      <c r="C33" s="85">
        <f>SUM(C31:C32)</f>
        <v>0</v>
      </c>
      <c r="D33" s="86">
        <f t="shared" ref="D33:S33" si="12">SUM(D31:D32)</f>
        <v>0</v>
      </c>
      <c r="E33" s="86">
        <f t="shared" si="12"/>
        <v>0</v>
      </c>
      <c r="F33" s="86">
        <f t="shared" si="12"/>
        <v>0</v>
      </c>
      <c r="G33" s="86">
        <f t="shared" si="12"/>
        <v>0</v>
      </c>
      <c r="H33" s="86">
        <f t="shared" si="12"/>
        <v>0</v>
      </c>
      <c r="I33" s="86">
        <f t="shared" si="12"/>
        <v>0</v>
      </c>
      <c r="J33" s="86">
        <f t="shared" si="12"/>
        <v>0</v>
      </c>
      <c r="K33" s="86">
        <f t="shared" si="12"/>
        <v>0</v>
      </c>
      <c r="L33" s="86">
        <f t="shared" si="12"/>
        <v>0</v>
      </c>
      <c r="M33" s="86">
        <f t="shared" si="12"/>
        <v>0</v>
      </c>
      <c r="N33" s="86">
        <f t="shared" si="12"/>
        <v>0</v>
      </c>
      <c r="O33" s="86">
        <f t="shared" si="12"/>
        <v>0</v>
      </c>
      <c r="P33" s="86">
        <f t="shared" si="12"/>
        <v>0</v>
      </c>
      <c r="Q33" s="86">
        <f t="shared" si="12"/>
        <v>0</v>
      </c>
      <c r="R33" s="86">
        <f t="shared" si="12"/>
        <v>0</v>
      </c>
      <c r="S33" s="86">
        <f t="shared" si="12"/>
        <v>0</v>
      </c>
      <c r="T33" s="85">
        <f>SUM(T31:T32)</f>
        <v>0</v>
      </c>
      <c r="U33" s="85">
        <f t="shared" ref="U33:X33" si="13">SUM(U31:U32)</f>
        <v>0</v>
      </c>
      <c r="V33" s="85">
        <f t="shared" si="13"/>
        <v>0</v>
      </c>
      <c r="W33" s="85">
        <f t="shared" si="13"/>
        <v>0</v>
      </c>
      <c r="X33" s="85">
        <f t="shared" si="13"/>
        <v>0</v>
      </c>
      <c r="Y33" s="85">
        <f>SUM(Y31:Y32)</f>
        <v>0</v>
      </c>
      <c r="Z33" s="85">
        <f t="shared" ref="Z33:AF33" si="14">SUM(Z31:Z32)</f>
        <v>0</v>
      </c>
      <c r="AA33" s="85">
        <f t="shared" si="14"/>
        <v>0</v>
      </c>
      <c r="AB33" s="85">
        <f t="shared" si="14"/>
        <v>0</v>
      </c>
      <c r="AC33" s="85">
        <f t="shared" si="14"/>
        <v>0</v>
      </c>
      <c r="AD33" s="85">
        <f t="shared" si="14"/>
        <v>0</v>
      </c>
      <c r="AE33" s="85">
        <f t="shared" si="14"/>
        <v>0</v>
      </c>
      <c r="AF33" s="85">
        <f t="shared" si="14"/>
        <v>0</v>
      </c>
      <c r="AG33" s="85">
        <f>SUM(AG31:AG32)</f>
        <v>0</v>
      </c>
    </row>
    <row r="34" spans="1:33" s="24" customFormat="1" ht="39.75" customHeight="1" x14ac:dyDescent="0.25">
      <c r="A34" s="80">
        <v>7</v>
      </c>
      <c r="B34" s="81" t="s">
        <v>147</v>
      </c>
      <c r="C34" s="82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76">
        <f>SUM(D34:G34)</f>
        <v>0</v>
      </c>
      <c r="U34" s="76">
        <f t="shared" si="1"/>
        <v>0</v>
      </c>
      <c r="V34" s="76">
        <f t="shared" si="2"/>
        <v>0</v>
      </c>
      <c r="W34" s="76">
        <f t="shared" si="3"/>
        <v>0</v>
      </c>
      <c r="X34" s="84"/>
      <c r="Y34" s="84"/>
      <c r="Z34" s="84"/>
      <c r="AA34" s="84"/>
      <c r="AB34" s="84"/>
      <c r="AC34" s="84"/>
      <c r="AD34" s="84"/>
      <c r="AE34" s="84"/>
      <c r="AF34" s="84"/>
      <c r="AG34" s="84"/>
    </row>
    <row r="35" spans="1:33" s="24" customFormat="1" ht="15" customHeight="1" x14ac:dyDescent="0.25">
      <c r="A35" s="80">
        <v>8</v>
      </c>
      <c r="B35" s="81" t="s">
        <v>148</v>
      </c>
      <c r="C35" s="82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76">
        <f>SUM(D35:G35)</f>
        <v>0</v>
      </c>
      <c r="U35" s="76">
        <f t="shared" ref="U35:U36" si="15">SUM(H35:K35)</f>
        <v>0</v>
      </c>
      <c r="V35" s="76">
        <f t="shared" ref="V35:V36" si="16">SUM(L35:O35)</f>
        <v>0</v>
      </c>
      <c r="W35" s="76">
        <f t="shared" ref="W35:W36" si="17">SUM(P35:S35)</f>
        <v>0</v>
      </c>
      <c r="X35" s="84"/>
      <c r="Y35" s="84"/>
      <c r="Z35" s="84"/>
      <c r="AA35" s="84"/>
      <c r="AB35" s="84"/>
      <c r="AC35" s="84"/>
      <c r="AD35" s="84"/>
      <c r="AE35" s="84"/>
      <c r="AF35" s="84"/>
      <c r="AG35" s="84"/>
    </row>
    <row r="36" spans="1:33" s="24" customFormat="1" ht="15" customHeight="1" x14ac:dyDescent="0.25">
      <c r="A36" s="80">
        <v>9</v>
      </c>
      <c r="B36" s="81" t="s">
        <v>149</v>
      </c>
      <c r="C36" s="82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76">
        <f>SUM(D36:G36)</f>
        <v>0</v>
      </c>
      <c r="U36" s="76">
        <f t="shared" si="15"/>
        <v>0</v>
      </c>
      <c r="V36" s="76">
        <f t="shared" si="16"/>
        <v>0</v>
      </c>
      <c r="W36" s="76">
        <f t="shared" si="17"/>
        <v>0</v>
      </c>
      <c r="X36" s="84"/>
      <c r="Y36" s="84"/>
      <c r="Z36" s="84"/>
      <c r="AA36" s="84"/>
      <c r="AB36" s="84"/>
      <c r="AC36" s="84"/>
      <c r="AD36" s="84"/>
      <c r="AE36" s="84"/>
      <c r="AF36" s="84"/>
      <c r="AG36" s="84"/>
    </row>
    <row r="37" spans="1:33" s="24" customFormat="1" ht="40.5" customHeight="1" x14ac:dyDescent="0.25">
      <c r="A37" s="95">
        <v>10</v>
      </c>
      <c r="B37" s="81" t="s">
        <v>150</v>
      </c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76">
        <f>SUM(D37:G37)</f>
        <v>0</v>
      </c>
      <c r="U37" s="76">
        <f t="shared" si="1"/>
        <v>0</v>
      </c>
      <c r="V37" s="76">
        <f t="shared" si="2"/>
        <v>0</v>
      </c>
      <c r="W37" s="76">
        <f t="shared" si="3"/>
        <v>0</v>
      </c>
      <c r="X37" s="84"/>
      <c r="Y37" s="84"/>
      <c r="Z37" s="84"/>
      <c r="AA37" s="84"/>
      <c r="AB37" s="84"/>
      <c r="AC37" s="84"/>
      <c r="AD37" s="84"/>
      <c r="AE37" s="84"/>
      <c r="AF37" s="84"/>
      <c r="AG37" s="84"/>
    </row>
    <row r="38" spans="1:33" s="24" customFormat="1" ht="14.25" customHeight="1" x14ac:dyDescent="0.25">
      <c r="A38" s="486" t="s">
        <v>151</v>
      </c>
      <c r="B38" s="486"/>
      <c r="C38" s="85">
        <f>SUM(C34:C37)+C33+C30</f>
        <v>0</v>
      </c>
      <c r="D38" s="86">
        <f t="shared" ref="D38:R38" si="18">SUM(D34:D37)+D33+D30</f>
        <v>0</v>
      </c>
      <c r="E38" s="86">
        <f t="shared" si="18"/>
        <v>0</v>
      </c>
      <c r="F38" s="86">
        <f t="shared" si="18"/>
        <v>0</v>
      </c>
      <c r="G38" s="86">
        <f t="shared" si="18"/>
        <v>0</v>
      </c>
      <c r="H38" s="86">
        <f t="shared" si="18"/>
        <v>0</v>
      </c>
      <c r="I38" s="86">
        <f t="shared" si="18"/>
        <v>0</v>
      </c>
      <c r="J38" s="86">
        <f t="shared" si="18"/>
        <v>0</v>
      </c>
      <c r="K38" s="86">
        <f t="shared" si="18"/>
        <v>0</v>
      </c>
      <c r="L38" s="86">
        <f t="shared" si="18"/>
        <v>0</v>
      </c>
      <c r="M38" s="86">
        <f t="shared" si="18"/>
        <v>0</v>
      </c>
      <c r="N38" s="86">
        <f t="shared" si="18"/>
        <v>0</v>
      </c>
      <c r="O38" s="86">
        <f t="shared" si="18"/>
        <v>0</v>
      </c>
      <c r="P38" s="86">
        <f t="shared" si="18"/>
        <v>0</v>
      </c>
      <c r="Q38" s="86">
        <f t="shared" si="18"/>
        <v>0</v>
      </c>
      <c r="R38" s="86">
        <f t="shared" si="18"/>
        <v>0</v>
      </c>
      <c r="S38" s="86">
        <f>SUM(S34:S37)+S33+S30</f>
        <v>0</v>
      </c>
      <c r="T38" s="85">
        <f>SUM(T34:T37)+T33+T30</f>
        <v>0</v>
      </c>
      <c r="U38" s="85">
        <f t="shared" ref="U38:AD38" si="19">SUM(U34:U37)+U33+U30</f>
        <v>0</v>
      </c>
      <c r="V38" s="85">
        <f t="shared" si="19"/>
        <v>0</v>
      </c>
      <c r="W38" s="85">
        <f t="shared" si="19"/>
        <v>0</v>
      </c>
      <c r="X38" s="85">
        <f>SUM(X34:X37)+X33+X30</f>
        <v>0</v>
      </c>
      <c r="Y38" s="85">
        <f t="shared" si="19"/>
        <v>0</v>
      </c>
      <c r="Z38" s="85">
        <f t="shared" si="19"/>
        <v>0</v>
      </c>
      <c r="AA38" s="85">
        <f t="shared" si="19"/>
        <v>0</v>
      </c>
      <c r="AB38" s="85">
        <f t="shared" si="19"/>
        <v>0</v>
      </c>
      <c r="AC38" s="85">
        <f t="shared" si="19"/>
        <v>0</v>
      </c>
      <c r="AD38" s="85">
        <f t="shared" si="19"/>
        <v>0</v>
      </c>
      <c r="AE38" s="85">
        <f t="shared" ref="AE38" si="20">SUM(AE34:AE37)+AE33+AE30</f>
        <v>0</v>
      </c>
      <c r="AF38" s="85">
        <f t="shared" ref="AF38" si="21">SUM(AF34:AF37)+AF33+AF30</f>
        <v>0</v>
      </c>
      <c r="AG38" s="85">
        <f>SUM(AG34:AG37)+AG33+AG30</f>
        <v>0</v>
      </c>
    </row>
    <row r="39" spans="1:33" s="24" customFormat="1" ht="14.25" customHeight="1" x14ac:dyDescent="0.25">
      <c r="A39" s="80">
        <v>11</v>
      </c>
      <c r="B39" s="96" t="s">
        <v>152</v>
      </c>
      <c r="C39" s="97">
        <f>SUM(C40:C42)</f>
        <v>0</v>
      </c>
      <c r="D39" s="98">
        <f>SUM(D40:D42)</f>
        <v>0</v>
      </c>
      <c r="E39" s="98">
        <f t="shared" ref="E39:AG39" si="22">SUM(E40:E42)</f>
        <v>0</v>
      </c>
      <c r="F39" s="98">
        <f t="shared" si="22"/>
        <v>0</v>
      </c>
      <c r="G39" s="98">
        <f t="shared" si="22"/>
        <v>0</v>
      </c>
      <c r="H39" s="98">
        <f t="shared" si="22"/>
        <v>0</v>
      </c>
      <c r="I39" s="98">
        <f t="shared" si="22"/>
        <v>0</v>
      </c>
      <c r="J39" s="98">
        <f t="shared" si="22"/>
        <v>0</v>
      </c>
      <c r="K39" s="98">
        <f t="shared" si="22"/>
        <v>0</v>
      </c>
      <c r="L39" s="98">
        <f t="shared" si="22"/>
        <v>0</v>
      </c>
      <c r="M39" s="98">
        <f t="shared" si="22"/>
        <v>0</v>
      </c>
      <c r="N39" s="98">
        <f t="shared" si="22"/>
        <v>0</v>
      </c>
      <c r="O39" s="98">
        <f t="shared" si="22"/>
        <v>0</v>
      </c>
      <c r="P39" s="98">
        <f t="shared" si="22"/>
        <v>0</v>
      </c>
      <c r="Q39" s="98">
        <f t="shared" si="22"/>
        <v>0</v>
      </c>
      <c r="R39" s="98">
        <f t="shared" si="22"/>
        <v>0</v>
      </c>
      <c r="S39" s="98">
        <f t="shared" si="22"/>
        <v>0</v>
      </c>
      <c r="T39" s="97">
        <f t="shared" si="22"/>
        <v>0</v>
      </c>
      <c r="U39" s="97">
        <f t="shared" si="22"/>
        <v>0</v>
      </c>
      <c r="V39" s="97">
        <f t="shared" si="22"/>
        <v>0</v>
      </c>
      <c r="W39" s="97">
        <f t="shared" si="22"/>
        <v>0</v>
      </c>
      <c r="X39" s="97">
        <f t="shared" si="22"/>
        <v>0</v>
      </c>
      <c r="Y39" s="97">
        <f t="shared" si="22"/>
        <v>0</v>
      </c>
      <c r="Z39" s="97">
        <f t="shared" si="22"/>
        <v>0</v>
      </c>
      <c r="AA39" s="97">
        <f t="shared" si="22"/>
        <v>0</v>
      </c>
      <c r="AB39" s="97">
        <f t="shared" si="22"/>
        <v>0</v>
      </c>
      <c r="AC39" s="97">
        <f t="shared" si="22"/>
        <v>0</v>
      </c>
      <c r="AD39" s="97">
        <f t="shared" si="22"/>
        <v>0</v>
      </c>
      <c r="AE39" s="97">
        <f t="shared" si="22"/>
        <v>0</v>
      </c>
      <c r="AF39" s="97">
        <f t="shared" si="22"/>
        <v>0</v>
      </c>
      <c r="AG39" s="97">
        <f t="shared" si="22"/>
        <v>0</v>
      </c>
    </row>
    <row r="40" spans="1:33" s="24" customFormat="1" ht="14.25" customHeight="1" x14ac:dyDescent="0.25">
      <c r="A40" s="80"/>
      <c r="B40" s="99" t="s">
        <v>153</v>
      </c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76">
        <f t="shared" ref="T40:T42" si="23">SUM(D40:G40)</f>
        <v>0</v>
      </c>
      <c r="U40" s="76">
        <f t="shared" ref="U40:U42" si="24">SUM(H40:K40)</f>
        <v>0</v>
      </c>
      <c r="V40" s="76">
        <f t="shared" ref="V40:V42" si="25">SUM(L40:O40)</f>
        <v>0</v>
      </c>
      <c r="W40" s="76">
        <f t="shared" ref="W40:W42" si="26">SUM(P40:S40)</f>
        <v>0</v>
      </c>
      <c r="X40" s="84"/>
      <c r="Y40" s="84"/>
      <c r="Z40" s="84"/>
      <c r="AA40" s="84"/>
      <c r="AB40" s="84"/>
      <c r="AC40" s="84"/>
      <c r="AD40" s="84"/>
      <c r="AE40" s="84"/>
      <c r="AF40" s="84"/>
      <c r="AG40" s="84"/>
    </row>
    <row r="41" spans="1:33" s="24" customFormat="1" ht="14.25" customHeight="1" x14ac:dyDescent="0.25">
      <c r="A41" s="80"/>
      <c r="B41" s="99" t="s">
        <v>154</v>
      </c>
      <c r="C41" s="82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76">
        <f t="shared" si="23"/>
        <v>0</v>
      </c>
      <c r="U41" s="76">
        <f t="shared" si="24"/>
        <v>0</v>
      </c>
      <c r="V41" s="76">
        <f t="shared" si="25"/>
        <v>0</v>
      </c>
      <c r="W41" s="76">
        <f t="shared" si="26"/>
        <v>0</v>
      </c>
      <c r="X41" s="84"/>
      <c r="Y41" s="84"/>
      <c r="Z41" s="84"/>
      <c r="AA41" s="84"/>
      <c r="AB41" s="84"/>
      <c r="AC41" s="84"/>
      <c r="AD41" s="84"/>
      <c r="AE41" s="84"/>
      <c r="AF41" s="84"/>
      <c r="AG41" s="84"/>
    </row>
    <row r="42" spans="1:33" s="24" customFormat="1" ht="14.25" customHeight="1" x14ac:dyDescent="0.25">
      <c r="A42" s="80"/>
      <c r="B42" s="99" t="s">
        <v>155</v>
      </c>
      <c r="C42" s="82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76">
        <f t="shared" si="23"/>
        <v>0</v>
      </c>
      <c r="U42" s="76">
        <f t="shared" si="24"/>
        <v>0</v>
      </c>
      <c r="V42" s="76">
        <f t="shared" si="25"/>
        <v>0</v>
      </c>
      <c r="W42" s="76">
        <f t="shared" si="26"/>
        <v>0</v>
      </c>
      <c r="X42" s="84"/>
      <c r="Y42" s="84"/>
      <c r="Z42" s="84"/>
      <c r="AA42" s="84"/>
      <c r="AB42" s="84"/>
      <c r="AC42" s="84"/>
      <c r="AD42" s="84"/>
      <c r="AE42" s="84"/>
      <c r="AF42" s="84"/>
      <c r="AG42" s="84"/>
    </row>
    <row r="43" spans="1:33" s="24" customFormat="1" ht="56.25" customHeight="1" x14ac:dyDescent="0.25">
      <c r="A43" s="80">
        <v>12</v>
      </c>
      <c r="B43" s="81" t="s">
        <v>156</v>
      </c>
      <c r="C43" s="82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76">
        <f t="shared" si="0"/>
        <v>0</v>
      </c>
      <c r="U43" s="76">
        <f t="shared" si="1"/>
        <v>0</v>
      </c>
      <c r="V43" s="76">
        <f t="shared" si="2"/>
        <v>0</v>
      </c>
      <c r="W43" s="76">
        <f t="shared" si="3"/>
        <v>0</v>
      </c>
      <c r="X43" s="84"/>
      <c r="Y43" s="84"/>
      <c r="Z43" s="84"/>
      <c r="AA43" s="84"/>
      <c r="AB43" s="84"/>
      <c r="AC43" s="84"/>
      <c r="AD43" s="84"/>
      <c r="AE43" s="84"/>
      <c r="AF43" s="84"/>
      <c r="AG43" s="84"/>
    </row>
    <row r="44" spans="1:33" s="24" customFormat="1" ht="14.25" customHeight="1" x14ac:dyDescent="0.25">
      <c r="A44" s="486" t="s">
        <v>157</v>
      </c>
      <c r="B44" s="486"/>
      <c r="C44" s="85">
        <f>C39+C43</f>
        <v>0</v>
      </c>
      <c r="D44" s="85">
        <f>D39+D43</f>
        <v>0</v>
      </c>
      <c r="E44" s="85">
        <f t="shared" ref="E44:AG44" si="27">E39+E43</f>
        <v>0</v>
      </c>
      <c r="F44" s="85">
        <f t="shared" si="27"/>
        <v>0</v>
      </c>
      <c r="G44" s="85">
        <f t="shared" si="27"/>
        <v>0</v>
      </c>
      <c r="H44" s="85">
        <f t="shared" si="27"/>
        <v>0</v>
      </c>
      <c r="I44" s="85">
        <f t="shared" si="27"/>
        <v>0</v>
      </c>
      <c r="J44" s="85">
        <f t="shared" si="27"/>
        <v>0</v>
      </c>
      <c r="K44" s="85">
        <f t="shared" si="27"/>
        <v>0</v>
      </c>
      <c r="L44" s="85">
        <f t="shared" si="27"/>
        <v>0</v>
      </c>
      <c r="M44" s="85">
        <f t="shared" si="27"/>
        <v>0</v>
      </c>
      <c r="N44" s="85">
        <f t="shared" si="27"/>
        <v>0</v>
      </c>
      <c r="O44" s="85">
        <f t="shared" si="27"/>
        <v>0</v>
      </c>
      <c r="P44" s="85">
        <f t="shared" si="27"/>
        <v>0</v>
      </c>
      <c r="Q44" s="85">
        <f t="shared" si="27"/>
        <v>0</v>
      </c>
      <c r="R44" s="85">
        <f t="shared" si="27"/>
        <v>0</v>
      </c>
      <c r="S44" s="85">
        <f t="shared" si="27"/>
        <v>0</v>
      </c>
      <c r="T44" s="85">
        <f t="shared" si="27"/>
        <v>0</v>
      </c>
      <c r="U44" s="85">
        <f t="shared" si="27"/>
        <v>0</v>
      </c>
      <c r="V44" s="85">
        <f t="shared" si="27"/>
        <v>0</v>
      </c>
      <c r="W44" s="85">
        <f t="shared" si="27"/>
        <v>0</v>
      </c>
      <c r="X44" s="85">
        <f t="shared" si="27"/>
        <v>0</v>
      </c>
      <c r="Y44" s="85">
        <f t="shared" si="27"/>
        <v>0</v>
      </c>
      <c r="Z44" s="85">
        <f t="shared" si="27"/>
        <v>0</v>
      </c>
      <c r="AA44" s="85">
        <f t="shared" si="27"/>
        <v>0</v>
      </c>
      <c r="AB44" s="85">
        <f t="shared" si="27"/>
        <v>0</v>
      </c>
      <c r="AC44" s="85">
        <f t="shared" si="27"/>
        <v>0</v>
      </c>
      <c r="AD44" s="85">
        <f t="shared" si="27"/>
        <v>0</v>
      </c>
      <c r="AE44" s="85">
        <f t="shared" si="27"/>
        <v>0</v>
      </c>
      <c r="AF44" s="85">
        <f t="shared" si="27"/>
        <v>0</v>
      </c>
      <c r="AG44" s="85">
        <f t="shared" si="27"/>
        <v>0</v>
      </c>
    </row>
    <row r="45" spans="1:33" s="24" customFormat="1" ht="16.5" customHeight="1" x14ac:dyDescent="0.25">
      <c r="A45" s="80">
        <v>13</v>
      </c>
      <c r="B45" s="100" t="s">
        <v>158</v>
      </c>
      <c r="C45" s="90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85">
        <f>T40+T44</f>
        <v>0</v>
      </c>
      <c r="U45" s="85">
        <f>U40+U44</f>
        <v>0</v>
      </c>
      <c r="V45" s="85">
        <f>V40+V44</f>
        <v>0</v>
      </c>
      <c r="W45" s="85">
        <f>W40+W44</f>
        <v>0</v>
      </c>
      <c r="X45" s="90"/>
      <c r="Y45" s="90"/>
      <c r="Z45" s="90"/>
      <c r="AA45" s="90"/>
      <c r="AB45" s="90"/>
      <c r="AC45" s="90"/>
      <c r="AD45" s="90"/>
      <c r="AE45" s="90"/>
      <c r="AF45" s="90"/>
      <c r="AG45" s="90"/>
    </row>
    <row r="46" spans="1:33" s="24" customFormat="1" ht="14.25" customHeight="1" x14ac:dyDescent="0.25">
      <c r="A46" s="487" t="s">
        <v>159</v>
      </c>
      <c r="B46" s="487"/>
      <c r="C46" s="85">
        <f t="shared" ref="C46:AG46" si="28">C38+C44+C45</f>
        <v>0</v>
      </c>
      <c r="D46" s="86">
        <f t="shared" si="28"/>
        <v>0</v>
      </c>
      <c r="E46" s="86">
        <f t="shared" si="28"/>
        <v>0</v>
      </c>
      <c r="F46" s="86">
        <f t="shared" si="28"/>
        <v>0</v>
      </c>
      <c r="G46" s="86">
        <f t="shared" si="28"/>
        <v>0</v>
      </c>
      <c r="H46" s="86">
        <f t="shared" si="28"/>
        <v>0</v>
      </c>
      <c r="I46" s="86">
        <f t="shared" si="28"/>
        <v>0</v>
      </c>
      <c r="J46" s="86">
        <f t="shared" si="28"/>
        <v>0</v>
      </c>
      <c r="K46" s="86">
        <f t="shared" si="28"/>
        <v>0</v>
      </c>
      <c r="L46" s="86">
        <f t="shared" si="28"/>
        <v>0</v>
      </c>
      <c r="M46" s="86">
        <f t="shared" si="28"/>
        <v>0</v>
      </c>
      <c r="N46" s="86">
        <f t="shared" si="28"/>
        <v>0</v>
      </c>
      <c r="O46" s="86">
        <f t="shared" si="28"/>
        <v>0</v>
      </c>
      <c r="P46" s="86">
        <f t="shared" si="28"/>
        <v>0</v>
      </c>
      <c r="Q46" s="86">
        <f t="shared" si="28"/>
        <v>0</v>
      </c>
      <c r="R46" s="86">
        <f t="shared" si="28"/>
        <v>0</v>
      </c>
      <c r="S46" s="86">
        <f t="shared" si="28"/>
        <v>0</v>
      </c>
      <c r="T46" s="85">
        <f t="shared" si="28"/>
        <v>0</v>
      </c>
      <c r="U46" s="85">
        <f t="shared" si="28"/>
        <v>0</v>
      </c>
      <c r="V46" s="85">
        <f t="shared" si="28"/>
        <v>0</v>
      </c>
      <c r="W46" s="85">
        <f t="shared" si="28"/>
        <v>0</v>
      </c>
      <c r="X46" s="85">
        <f t="shared" si="28"/>
        <v>0</v>
      </c>
      <c r="Y46" s="85">
        <f t="shared" si="28"/>
        <v>0</v>
      </c>
      <c r="Z46" s="85">
        <f t="shared" si="28"/>
        <v>0</v>
      </c>
      <c r="AA46" s="85">
        <f t="shared" si="28"/>
        <v>0</v>
      </c>
      <c r="AB46" s="85">
        <f t="shared" si="28"/>
        <v>0</v>
      </c>
      <c r="AC46" s="85">
        <f t="shared" si="28"/>
        <v>0</v>
      </c>
      <c r="AD46" s="85">
        <f t="shared" si="28"/>
        <v>0</v>
      </c>
      <c r="AE46" s="85">
        <f t="shared" si="28"/>
        <v>0</v>
      </c>
      <c r="AF46" s="85">
        <f t="shared" si="28"/>
        <v>0</v>
      </c>
      <c r="AG46" s="85">
        <f t="shared" si="28"/>
        <v>0</v>
      </c>
    </row>
    <row r="47" spans="1:33" s="24" customFormat="1" x14ac:dyDescent="0.25">
      <c r="A47" s="101"/>
      <c r="B47" s="102"/>
      <c r="C47" s="103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</row>
    <row r="48" spans="1:33" s="24" customFormat="1" x14ac:dyDescent="0.25">
      <c r="A48" s="106"/>
      <c r="B48" s="23"/>
      <c r="C48" s="36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</row>
  </sheetData>
  <mergeCells count="34">
    <mergeCell ref="W5:W6"/>
    <mergeCell ref="X5:X6"/>
    <mergeCell ref="Y5:Y6"/>
    <mergeCell ref="A2:H2"/>
    <mergeCell ref="A4:A6"/>
    <mergeCell ref="B4:B6"/>
    <mergeCell ref="D4:W4"/>
    <mergeCell ref="X4:AG4"/>
    <mergeCell ref="C5:C6"/>
    <mergeCell ref="D5:G5"/>
    <mergeCell ref="H5:K5"/>
    <mergeCell ref="L5:O5"/>
    <mergeCell ref="P5:S5"/>
    <mergeCell ref="A46:B46"/>
    <mergeCell ref="AF5:AF6"/>
    <mergeCell ref="AG5:AG6"/>
    <mergeCell ref="B7:W7"/>
    <mergeCell ref="A17:B17"/>
    <mergeCell ref="A22:B22"/>
    <mergeCell ref="A24:B24"/>
    <mergeCell ref="Z5:Z6"/>
    <mergeCell ref="AA5:AA6"/>
    <mergeCell ref="AB5:AB6"/>
    <mergeCell ref="AC5:AC6"/>
    <mergeCell ref="AD5:AD6"/>
    <mergeCell ref="AE5:AE6"/>
    <mergeCell ref="T5:T6"/>
    <mergeCell ref="U5:U6"/>
    <mergeCell ref="V5:V6"/>
    <mergeCell ref="B25:W25"/>
    <mergeCell ref="A30:B30"/>
    <mergeCell ref="A33:B33"/>
    <mergeCell ref="A38:B38"/>
    <mergeCell ref="A44:B4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11" workbookViewId="0">
      <selection activeCell="B36" sqref="B36"/>
    </sheetView>
  </sheetViews>
  <sheetFormatPr defaultRowHeight="13.2" x14ac:dyDescent="0.25"/>
  <cols>
    <col min="1" max="1" width="9.109375" style="109"/>
    <col min="2" max="2" width="47.6640625" style="5" customWidth="1"/>
    <col min="3" max="3" width="5.5546875" style="22" customWidth="1"/>
    <col min="4" max="19" width="4.6640625" style="112" customWidth="1"/>
    <col min="20" max="33" width="5.44140625" style="22" customWidth="1"/>
  </cols>
  <sheetData>
    <row r="1" spans="1:33" ht="58.5" customHeight="1" x14ac:dyDescent="0.25">
      <c r="A1" s="510" t="s">
        <v>160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111"/>
    </row>
    <row r="2" spans="1:33" ht="15.6" x14ac:dyDescent="0.25">
      <c r="A2" s="113"/>
      <c r="B2" s="114"/>
      <c r="C2" s="115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1"/>
      <c r="AG2" s="22" t="s">
        <v>161</v>
      </c>
    </row>
    <row r="3" spans="1:33" ht="52.8" x14ac:dyDescent="0.25">
      <c r="A3" s="512" t="s">
        <v>162</v>
      </c>
      <c r="B3" s="494" t="s">
        <v>163</v>
      </c>
      <c r="C3" s="117" t="s">
        <v>122</v>
      </c>
      <c r="D3" s="516" t="s">
        <v>77</v>
      </c>
      <c r="E3" s="517"/>
      <c r="F3" s="517"/>
      <c r="G3" s="517"/>
      <c r="H3" s="517"/>
      <c r="I3" s="517"/>
      <c r="J3" s="517"/>
      <c r="K3" s="517"/>
      <c r="L3" s="517"/>
      <c r="M3" s="517"/>
      <c r="N3" s="517"/>
      <c r="O3" s="517"/>
      <c r="P3" s="517"/>
      <c r="Q3" s="517"/>
      <c r="R3" s="517"/>
      <c r="S3" s="517"/>
      <c r="T3" s="517"/>
      <c r="U3" s="517"/>
      <c r="V3" s="517"/>
      <c r="W3" s="517"/>
      <c r="X3" s="497" t="s">
        <v>123</v>
      </c>
      <c r="Y3" s="497"/>
      <c r="Z3" s="497"/>
      <c r="AA3" s="497"/>
      <c r="AB3" s="497"/>
      <c r="AC3" s="497"/>
      <c r="AD3" s="497"/>
      <c r="AE3" s="497"/>
      <c r="AF3" s="497"/>
      <c r="AG3" s="497"/>
    </row>
    <row r="4" spans="1:33" ht="15" customHeight="1" x14ac:dyDescent="0.25">
      <c r="A4" s="513"/>
      <c r="B4" s="514"/>
      <c r="C4" s="499" t="s">
        <v>115</v>
      </c>
      <c r="D4" s="518" t="s">
        <v>62</v>
      </c>
      <c r="E4" s="518"/>
      <c r="F4" s="518"/>
      <c r="G4" s="518"/>
      <c r="H4" s="518" t="s">
        <v>63</v>
      </c>
      <c r="I4" s="518"/>
      <c r="J4" s="518"/>
      <c r="K4" s="518"/>
      <c r="L4" s="519" t="s">
        <v>64</v>
      </c>
      <c r="M4" s="520"/>
      <c r="N4" s="520"/>
      <c r="O4" s="521"/>
      <c r="P4" s="519" t="s">
        <v>65</v>
      </c>
      <c r="Q4" s="520"/>
      <c r="R4" s="520"/>
      <c r="S4" s="521"/>
      <c r="T4" s="506" t="s">
        <v>124</v>
      </c>
      <c r="U4" s="506" t="s">
        <v>125</v>
      </c>
      <c r="V4" s="506" t="s">
        <v>126</v>
      </c>
      <c r="W4" s="506" t="s">
        <v>127</v>
      </c>
      <c r="X4" s="506">
        <v>5</v>
      </c>
      <c r="Y4" s="506">
        <v>6</v>
      </c>
      <c r="Z4" s="506">
        <v>7</v>
      </c>
      <c r="AA4" s="506">
        <v>8</v>
      </c>
      <c r="AB4" s="506">
        <v>9</v>
      </c>
      <c r="AC4" s="506">
        <v>10</v>
      </c>
      <c r="AD4" s="506">
        <v>11</v>
      </c>
      <c r="AE4" s="506">
        <v>12</v>
      </c>
      <c r="AF4" s="506">
        <v>13</v>
      </c>
      <c r="AG4" s="506">
        <v>14</v>
      </c>
    </row>
    <row r="5" spans="1:33" ht="23.25" customHeight="1" x14ac:dyDescent="0.25">
      <c r="A5" s="513"/>
      <c r="B5" s="515"/>
      <c r="C5" s="499"/>
      <c r="D5" s="118" t="s">
        <v>128</v>
      </c>
      <c r="E5" s="118" t="s">
        <v>129</v>
      </c>
      <c r="F5" s="118" t="s">
        <v>130</v>
      </c>
      <c r="G5" s="118" t="s">
        <v>131</v>
      </c>
      <c r="H5" s="118" t="s">
        <v>128</v>
      </c>
      <c r="I5" s="118" t="s">
        <v>129</v>
      </c>
      <c r="J5" s="118" t="s">
        <v>130</v>
      </c>
      <c r="K5" s="118" t="s">
        <v>131</v>
      </c>
      <c r="L5" s="118" t="s">
        <v>128</v>
      </c>
      <c r="M5" s="118" t="s">
        <v>129</v>
      </c>
      <c r="N5" s="118" t="s">
        <v>130</v>
      </c>
      <c r="O5" s="118" t="s">
        <v>131</v>
      </c>
      <c r="P5" s="118" t="s">
        <v>128</v>
      </c>
      <c r="Q5" s="118" t="s">
        <v>129</v>
      </c>
      <c r="R5" s="118" t="s">
        <v>130</v>
      </c>
      <c r="S5" s="118" t="s">
        <v>131</v>
      </c>
      <c r="T5" s="507"/>
      <c r="U5" s="507"/>
      <c r="V5" s="507"/>
      <c r="W5" s="507"/>
      <c r="X5" s="507"/>
      <c r="Y5" s="507"/>
      <c r="Z5" s="507"/>
      <c r="AA5" s="507"/>
      <c r="AB5" s="507"/>
      <c r="AC5" s="507"/>
      <c r="AD5" s="507"/>
      <c r="AE5" s="507"/>
      <c r="AF5" s="507"/>
      <c r="AG5" s="507"/>
    </row>
    <row r="6" spans="1:33" x14ac:dyDescent="0.25">
      <c r="A6" s="508" t="s">
        <v>164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  <c r="M6" s="508"/>
      <c r="N6" s="508"/>
    </row>
    <row r="7" spans="1:33" s="24" customFormat="1" ht="15.75" customHeight="1" x14ac:dyDescent="0.25">
      <c r="A7" s="119">
        <v>1</v>
      </c>
      <c r="B7" s="120" t="s">
        <v>165</v>
      </c>
      <c r="C7" s="121">
        <f>SUM('5 Venituri si cheltuieli'!C8:C13)</f>
        <v>0</v>
      </c>
      <c r="D7" s="122">
        <f>SUM('5 Venituri si cheltuieli'!D8:D13)</f>
        <v>0</v>
      </c>
      <c r="E7" s="122">
        <f>SUM('5 Venituri si cheltuieli'!E8:E13)</f>
        <v>0</v>
      </c>
      <c r="F7" s="122">
        <f>SUM('5 Venituri si cheltuieli'!F8:F13)</f>
        <v>0</v>
      </c>
      <c r="G7" s="122">
        <f>SUM('5 Venituri si cheltuieli'!G8:G13)</f>
        <v>0</v>
      </c>
      <c r="H7" s="122">
        <f>SUM('5 Venituri si cheltuieli'!H8:H13)</f>
        <v>0</v>
      </c>
      <c r="I7" s="122">
        <f>SUM('5 Venituri si cheltuieli'!I8:I13)</f>
        <v>0</v>
      </c>
      <c r="J7" s="122">
        <f>SUM('5 Venituri si cheltuieli'!J8:J13)</f>
        <v>0</v>
      </c>
      <c r="K7" s="122">
        <f>SUM('5 Venituri si cheltuieli'!K8:K13)</f>
        <v>0</v>
      </c>
      <c r="L7" s="122">
        <f>SUM('5 Venituri si cheltuieli'!L8:L13)</f>
        <v>0</v>
      </c>
      <c r="M7" s="122">
        <f>SUM('5 Venituri si cheltuieli'!M8:M13)</f>
        <v>0</v>
      </c>
      <c r="N7" s="122">
        <f>SUM('5 Venituri si cheltuieli'!N8:N13)</f>
        <v>0</v>
      </c>
      <c r="O7" s="122">
        <f>SUM('5 Venituri si cheltuieli'!O8:O13)</f>
        <v>0</v>
      </c>
      <c r="P7" s="122">
        <f>SUM('5 Venituri si cheltuieli'!P8:P13)</f>
        <v>0</v>
      </c>
      <c r="Q7" s="122">
        <f>SUM('5 Venituri si cheltuieli'!Q8:Q13)</f>
        <v>0</v>
      </c>
      <c r="R7" s="122">
        <f>SUM('5 Venituri si cheltuieli'!R8:R13)</f>
        <v>0</v>
      </c>
      <c r="S7" s="122">
        <f>SUM('5 Venituri si cheltuieli'!S8:S13)</f>
        <v>0</v>
      </c>
      <c r="T7" s="121">
        <f>SUM('5 Venituri si cheltuieli'!T8:T13)</f>
        <v>0</v>
      </c>
      <c r="U7" s="121">
        <f>SUM('5 Venituri si cheltuieli'!U8:U13)</f>
        <v>0</v>
      </c>
      <c r="V7" s="121">
        <f>SUM('5 Venituri si cheltuieli'!V8:V13)</f>
        <v>0</v>
      </c>
      <c r="W7" s="121">
        <f>SUM('5 Venituri si cheltuieli'!W8:W13)</f>
        <v>0</v>
      </c>
      <c r="X7" s="121">
        <f>SUM('5 Venituri si cheltuieli'!X8:X13)</f>
        <v>0</v>
      </c>
      <c r="Y7" s="121">
        <f>SUM('5 Venituri si cheltuieli'!Y8:Y13)</f>
        <v>0</v>
      </c>
      <c r="Z7" s="121">
        <f>SUM('5 Venituri si cheltuieli'!Z8:Z13)</f>
        <v>0</v>
      </c>
      <c r="AA7" s="121">
        <f>SUM('5 Venituri si cheltuieli'!AA8:AA13)</f>
        <v>0</v>
      </c>
      <c r="AB7" s="121">
        <f>SUM('5 Venituri si cheltuieli'!AB8:AB13)</f>
        <v>0</v>
      </c>
      <c r="AC7" s="121">
        <f>SUM('5 Venituri si cheltuieli'!AC8:AC13)</f>
        <v>0</v>
      </c>
      <c r="AD7" s="121">
        <f>SUM('5 Venituri si cheltuieli'!AD8:AD13)</f>
        <v>0</v>
      </c>
      <c r="AE7" s="121">
        <f>SUM('5 Venituri si cheltuieli'!AE8:AE13)</f>
        <v>0</v>
      </c>
      <c r="AF7" s="121">
        <f>SUM('5 Venituri si cheltuieli'!AF8:AF13)</f>
        <v>0</v>
      </c>
      <c r="AG7" s="121">
        <f>SUM('5 Venituri si cheltuieli'!AG8:AG13)</f>
        <v>0</v>
      </c>
    </row>
    <row r="8" spans="1:33" s="24" customFormat="1" ht="15.75" customHeight="1" x14ac:dyDescent="0.25">
      <c r="A8" s="119">
        <v>2</v>
      </c>
      <c r="B8" s="120" t="s">
        <v>72</v>
      </c>
      <c r="C8" s="121">
        <f>'5 Venituri si cheltuieli'!C14</f>
        <v>0</v>
      </c>
      <c r="D8" s="122">
        <f>'5 Venituri si cheltuieli'!D14</f>
        <v>0</v>
      </c>
      <c r="E8" s="122">
        <f>'5 Venituri si cheltuieli'!E14</f>
        <v>0</v>
      </c>
      <c r="F8" s="122">
        <f>'5 Venituri si cheltuieli'!F14</f>
        <v>0</v>
      </c>
      <c r="G8" s="122">
        <f>'5 Venituri si cheltuieli'!G14</f>
        <v>0</v>
      </c>
      <c r="H8" s="122">
        <f>'5 Venituri si cheltuieli'!H14</f>
        <v>0</v>
      </c>
      <c r="I8" s="122">
        <f>'5 Venituri si cheltuieli'!I14</f>
        <v>0</v>
      </c>
      <c r="J8" s="122">
        <f>'5 Venituri si cheltuieli'!J14</f>
        <v>0</v>
      </c>
      <c r="K8" s="122">
        <f>'5 Venituri si cheltuieli'!K14</f>
        <v>0</v>
      </c>
      <c r="L8" s="122">
        <f>'5 Venituri si cheltuieli'!L14</f>
        <v>0</v>
      </c>
      <c r="M8" s="122">
        <f>'5 Venituri si cheltuieli'!M14</f>
        <v>0</v>
      </c>
      <c r="N8" s="122">
        <f>'5 Venituri si cheltuieli'!N14</f>
        <v>0</v>
      </c>
      <c r="O8" s="122">
        <f>'5 Venituri si cheltuieli'!O14</f>
        <v>0</v>
      </c>
      <c r="P8" s="122">
        <f>'5 Venituri si cheltuieli'!P14</f>
        <v>0</v>
      </c>
      <c r="Q8" s="122">
        <f>'5 Venituri si cheltuieli'!Q14</f>
        <v>0</v>
      </c>
      <c r="R8" s="122">
        <f>'5 Venituri si cheltuieli'!R14</f>
        <v>0</v>
      </c>
      <c r="S8" s="122">
        <f>'5 Venituri si cheltuieli'!S14</f>
        <v>0</v>
      </c>
      <c r="T8" s="121">
        <f>'5 Venituri si cheltuieli'!T14</f>
        <v>0</v>
      </c>
      <c r="U8" s="121">
        <f>'5 Venituri si cheltuieli'!U14</f>
        <v>0</v>
      </c>
      <c r="V8" s="121">
        <f>'5 Venituri si cheltuieli'!V14</f>
        <v>0</v>
      </c>
      <c r="W8" s="121">
        <f>'5 Venituri si cheltuieli'!W14</f>
        <v>0</v>
      </c>
      <c r="X8" s="121">
        <f>'5 Venituri si cheltuieli'!X14</f>
        <v>0</v>
      </c>
      <c r="Y8" s="121">
        <f>'5 Venituri si cheltuieli'!Y14</f>
        <v>0</v>
      </c>
      <c r="Z8" s="121">
        <f>'5 Venituri si cheltuieli'!Z14</f>
        <v>0</v>
      </c>
      <c r="AA8" s="121">
        <f>'5 Venituri si cheltuieli'!AA14</f>
        <v>0</v>
      </c>
      <c r="AB8" s="121">
        <f>'5 Venituri si cheltuieli'!AB14</f>
        <v>0</v>
      </c>
      <c r="AC8" s="121">
        <f>'5 Venituri si cheltuieli'!AC14</f>
        <v>0</v>
      </c>
      <c r="AD8" s="121">
        <f>'5 Venituri si cheltuieli'!AD14</f>
        <v>0</v>
      </c>
      <c r="AE8" s="121">
        <f>'5 Venituri si cheltuieli'!AE14</f>
        <v>0</v>
      </c>
      <c r="AF8" s="121">
        <f>'5 Venituri si cheltuieli'!AF14</f>
        <v>0</v>
      </c>
      <c r="AG8" s="121">
        <f>'5 Venituri si cheltuieli'!AG14</f>
        <v>0</v>
      </c>
    </row>
    <row r="9" spans="1:33" s="24" customFormat="1" ht="15.75" customHeight="1" x14ac:dyDescent="0.25">
      <c r="A9" s="119">
        <v>3</v>
      </c>
      <c r="B9" s="120" t="s">
        <v>166</v>
      </c>
      <c r="C9" s="121">
        <f>'5 Venituri si cheltuieli'!C15</f>
        <v>0</v>
      </c>
      <c r="D9" s="122">
        <f>'5 Venituri si cheltuieli'!D15</f>
        <v>0</v>
      </c>
      <c r="E9" s="122">
        <f>'5 Venituri si cheltuieli'!E15</f>
        <v>0</v>
      </c>
      <c r="F9" s="122">
        <f>'5 Venituri si cheltuieli'!F15</f>
        <v>0</v>
      </c>
      <c r="G9" s="122">
        <f>'5 Venituri si cheltuieli'!G15</f>
        <v>0</v>
      </c>
      <c r="H9" s="122">
        <f>'5 Venituri si cheltuieli'!H15</f>
        <v>0</v>
      </c>
      <c r="I9" s="122">
        <f>'5 Venituri si cheltuieli'!I15</f>
        <v>0</v>
      </c>
      <c r="J9" s="122">
        <f>'5 Venituri si cheltuieli'!J15</f>
        <v>0</v>
      </c>
      <c r="K9" s="122">
        <f>'5 Venituri si cheltuieli'!K15</f>
        <v>0</v>
      </c>
      <c r="L9" s="122">
        <f>'5 Venituri si cheltuieli'!L15</f>
        <v>0</v>
      </c>
      <c r="M9" s="122">
        <f>'5 Venituri si cheltuieli'!M15</f>
        <v>0</v>
      </c>
      <c r="N9" s="122">
        <f>'5 Venituri si cheltuieli'!N15</f>
        <v>0</v>
      </c>
      <c r="O9" s="122">
        <f>'5 Venituri si cheltuieli'!O15</f>
        <v>0</v>
      </c>
      <c r="P9" s="122">
        <f>'5 Venituri si cheltuieli'!P15</f>
        <v>0</v>
      </c>
      <c r="Q9" s="122">
        <f>'5 Venituri si cheltuieli'!Q15</f>
        <v>0</v>
      </c>
      <c r="R9" s="122">
        <f>'5 Venituri si cheltuieli'!R15</f>
        <v>0</v>
      </c>
      <c r="S9" s="122">
        <f>'5 Venituri si cheltuieli'!S15</f>
        <v>0</v>
      </c>
      <c r="T9" s="121">
        <f>'5 Venituri si cheltuieli'!T15</f>
        <v>0</v>
      </c>
      <c r="U9" s="121">
        <f>'5 Venituri si cheltuieli'!U15</f>
        <v>0</v>
      </c>
      <c r="V9" s="121">
        <f>'5 Venituri si cheltuieli'!V15</f>
        <v>0</v>
      </c>
      <c r="W9" s="121">
        <f>'5 Venituri si cheltuieli'!W15</f>
        <v>0</v>
      </c>
      <c r="X9" s="121">
        <f>'5 Venituri si cheltuieli'!X15</f>
        <v>0</v>
      </c>
      <c r="Y9" s="121">
        <f>'5 Venituri si cheltuieli'!Y15</f>
        <v>0</v>
      </c>
      <c r="Z9" s="121">
        <f>'5 Venituri si cheltuieli'!Z15</f>
        <v>0</v>
      </c>
      <c r="AA9" s="121">
        <f>'5 Venituri si cheltuieli'!AA15</f>
        <v>0</v>
      </c>
      <c r="AB9" s="121">
        <f>'5 Venituri si cheltuieli'!AB15</f>
        <v>0</v>
      </c>
      <c r="AC9" s="121">
        <f>'5 Venituri si cheltuieli'!AC15</f>
        <v>0</v>
      </c>
      <c r="AD9" s="121">
        <f>'5 Venituri si cheltuieli'!AD15</f>
        <v>0</v>
      </c>
      <c r="AE9" s="121">
        <f>'5 Venituri si cheltuieli'!AE15</f>
        <v>0</v>
      </c>
      <c r="AF9" s="121">
        <f>'5 Venituri si cheltuieli'!AF15</f>
        <v>0</v>
      </c>
      <c r="AG9" s="121">
        <f>'5 Venituri si cheltuieli'!AG15</f>
        <v>0</v>
      </c>
    </row>
    <row r="10" spans="1:33" s="24" customFormat="1" ht="15.75" customHeight="1" x14ac:dyDescent="0.25">
      <c r="A10" s="119">
        <v>4</v>
      </c>
      <c r="B10" s="120" t="s">
        <v>1</v>
      </c>
      <c r="C10" s="121">
        <f>'5 Venituri si cheltuieli'!C16</f>
        <v>0</v>
      </c>
      <c r="D10" s="122">
        <f>'5 Venituri si cheltuieli'!D16</f>
        <v>0</v>
      </c>
      <c r="E10" s="122">
        <f>'5 Venituri si cheltuieli'!E16</f>
        <v>0</v>
      </c>
      <c r="F10" s="122">
        <f>'5 Venituri si cheltuieli'!F16</f>
        <v>0</v>
      </c>
      <c r="G10" s="122">
        <f>'5 Venituri si cheltuieli'!G16</f>
        <v>0</v>
      </c>
      <c r="H10" s="122">
        <f>'5 Venituri si cheltuieli'!H16</f>
        <v>0</v>
      </c>
      <c r="I10" s="122">
        <f>'5 Venituri si cheltuieli'!I16</f>
        <v>0</v>
      </c>
      <c r="J10" s="122">
        <f>'5 Venituri si cheltuieli'!J16</f>
        <v>0</v>
      </c>
      <c r="K10" s="122">
        <f>'5 Venituri si cheltuieli'!K16</f>
        <v>0</v>
      </c>
      <c r="L10" s="122">
        <f>'5 Venituri si cheltuieli'!L16</f>
        <v>0</v>
      </c>
      <c r="M10" s="122">
        <f>'5 Venituri si cheltuieli'!M16</f>
        <v>0</v>
      </c>
      <c r="N10" s="122">
        <f>'5 Venituri si cheltuieli'!N16</f>
        <v>0</v>
      </c>
      <c r="O10" s="122">
        <f>'5 Venituri si cheltuieli'!O16</f>
        <v>0</v>
      </c>
      <c r="P10" s="122">
        <f>'5 Venituri si cheltuieli'!P16</f>
        <v>0</v>
      </c>
      <c r="Q10" s="122">
        <f>'5 Venituri si cheltuieli'!Q16</f>
        <v>0</v>
      </c>
      <c r="R10" s="122">
        <f>'5 Venituri si cheltuieli'!R16</f>
        <v>0</v>
      </c>
      <c r="S10" s="122">
        <f>'5 Venituri si cheltuieli'!S16</f>
        <v>0</v>
      </c>
      <c r="T10" s="121">
        <f>'5 Venituri si cheltuieli'!T16</f>
        <v>0</v>
      </c>
      <c r="U10" s="121">
        <f>'5 Venituri si cheltuieli'!U16</f>
        <v>0</v>
      </c>
      <c r="V10" s="121">
        <f>'5 Venituri si cheltuieli'!V16</f>
        <v>0</v>
      </c>
      <c r="W10" s="121">
        <f>'5 Venituri si cheltuieli'!W16</f>
        <v>0</v>
      </c>
      <c r="X10" s="121">
        <f>'5 Venituri si cheltuieli'!X16</f>
        <v>0</v>
      </c>
      <c r="Y10" s="121">
        <f>'5 Venituri si cheltuieli'!Y16</f>
        <v>0</v>
      </c>
      <c r="Z10" s="121">
        <f>'5 Venituri si cheltuieli'!Z16</f>
        <v>0</v>
      </c>
      <c r="AA10" s="121">
        <f>'5 Venituri si cheltuieli'!AA16</f>
        <v>0</v>
      </c>
      <c r="AB10" s="121">
        <f>'5 Venituri si cheltuieli'!AB16</f>
        <v>0</v>
      </c>
      <c r="AC10" s="121">
        <f>'5 Venituri si cheltuieli'!AC16</f>
        <v>0</v>
      </c>
      <c r="AD10" s="121">
        <f>'5 Venituri si cheltuieli'!AD16</f>
        <v>0</v>
      </c>
      <c r="AE10" s="121">
        <f>'5 Venituri si cheltuieli'!AE16</f>
        <v>0</v>
      </c>
      <c r="AF10" s="121">
        <f>'5 Venituri si cheltuieli'!AF16</f>
        <v>0</v>
      </c>
      <c r="AG10" s="121">
        <f>'5 Venituri si cheltuieli'!AG16</f>
        <v>0</v>
      </c>
    </row>
    <row r="11" spans="1:33" s="24" customFormat="1" ht="15.75" customHeight="1" x14ac:dyDescent="0.25">
      <c r="A11" s="509" t="s">
        <v>133</v>
      </c>
      <c r="B11" s="509" t="s">
        <v>74</v>
      </c>
      <c r="C11" s="123">
        <f>SUM(C7:C10)</f>
        <v>0</v>
      </c>
      <c r="D11" s="124">
        <f t="shared" ref="D11:W11" si="0">SUM(D7:D10)</f>
        <v>0</v>
      </c>
      <c r="E11" s="124">
        <f t="shared" si="0"/>
        <v>0</v>
      </c>
      <c r="F11" s="124">
        <f t="shared" si="0"/>
        <v>0</v>
      </c>
      <c r="G11" s="124">
        <f t="shared" si="0"/>
        <v>0</v>
      </c>
      <c r="H11" s="124">
        <f t="shared" si="0"/>
        <v>0</v>
      </c>
      <c r="I11" s="124">
        <f t="shared" si="0"/>
        <v>0</v>
      </c>
      <c r="J11" s="124">
        <f t="shared" si="0"/>
        <v>0</v>
      </c>
      <c r="K11" s="124">
        <f t="shared" si="0"/>
        <v>0</v>
      </c>
      <c r="L11" s="124">
        <f t="shared" si="0"/>
        <v>0</v>
      </c>
      <c r="M11" s="124">
        <f t="shared" si="0"/>
        <v>0</v>
      </c>
      <c r="N11" s="124">
        <f t="shared" si="0"/>
        <v>0</v>
      </c>
      <c r="O11" s="124">
        <f t="shared" si="0"/>
        <v>0</v>
      </c>
      <c r="P11" s="124">
        <f t="shared" si="0"/>
        <v>0</v>
      </c>
      <c r="Q11" s="124">
        <f t="shared" si="0"/>
        <v>0</v>
      </c>
      <c r="R11" s="124">
        <f t="shared" si="0"/>
        <v>0</v>
      </c>
      <c r="S11" s="124">
        <f t="shared" si="0"/>
        <v>0</v>
      </c>
      <c r="T11" s="123">
        <f t="shared" si="0"/>
        <v>0</v>
      </c>
      <c r="U11" s="123">
        <f t="shared" si="0"/>
        <v>0</v>
      </c>
      <c r="V11" s="123">
        <f t="shared" si="0"/>
        <v>0</v>
      </c>
      <c r="W11" s="123">
        <f t="shared" si="0"/>
        <v>0</v>
      </c>
      <c r="X11" s="123">
        <f>SUM(X7:X10)</f>
        <v>0</v>
      </c>
      <c r="Y11" s="123">
        <f t="shared" ref="Y11:AG11" si="1">SUM(Y7:Y10)</f>
        <v>0</v>
      </c>
      <c r="Z11" s="123">
        <f t="shared" si="1"/>
        <v>0</v>
      </c>
      <c r="AA11" s="123">
        <f t="shared" si="1"/>
        <v>0</v>
      </c>
      <c r="AB11" s="123">
        <f t="shared" si="1"/>
        <v>0</v>
      </c>
      <c r="AC11" s="123">
        <f t="shared" si="1"/>
        <v>0</v>
      </c>
      <c r="AD11" s="123">
        <f t="shared" si="1"/>
        <v>0</v>
      </c>
      <c r="AE11" s="123">
        <f t="shared" si="1"/>
        <v>0</v>
      </c>
      <c r="AF11" s="123">
        <f t="shared" si="1"/>
        <v>0</v>
      </c>
      <c r="AG11" s="123">
        <f t="shared" si="1"/>
        <v>0</v>
      </c>
    </row>
    <row r="12" spans="1:33" s="24" customFormat="1" ht="15.75" customHeight="1" x14ac:dyDescent="0.25">
      <c r="A12" s="505" t="s">
        <v>167</v>
      </c>
      <c r="B12" s="505"/>
      <c r="C12" s="505"/>
      <c r="D12" s="505"/>
      <c r="E12" s="505"/>
      <c r="F12" s="505"/>
      <c r="G12" s="505"/>
      <c r="H12" s="505"/>
      <c r="I12" s="505"/>
      <c r="J12" s="505"/>
      <c r="K12" s="505"/>
      <c r="L12" s="505"/>
      <c r="M12" s="505"/>
      <c r="N12" s="505"/>
      <c r="O12" s="125"/>
      <c r="P12" s="125"/>
      <c r="Q12" s="125"/>
      <c r="R12" s="125"/>
      <c r="S12" s="125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</row>
    <row r="13" spans="1:33" s="24" customFormat="1" ht="15.75" customHeight="1" x14ac:dyDescent="0.25">
      <c r="A13" s="126">
        <v>5</v>
      </c>
      <c r="B13" s="120" t="s">
        <v>168</v>
      </c>
      <c r="C13" s="127">
        <f>'5 Venituri si cheltuieli'!C30</f>
        <v>0</v>
      </c>
      <c r="D13" s="128">
        <f>'5 Venituri si cheltuieli'!D30</f>
        <v>0</v>
      </c>
      <c r="E13" s="128">
        <f>'5 Venituri si cheltuieli'!E30</f>
        <v>0</v>
      </c>
      <c r="F13" s="128">
        <f>'5 Venituri si cheltuieli'!F30</f>
        <v>0</v>
      </c>
      <c r="G13" s="128">
        <f>'5 Venituri si cheltuieli'!G30</f>
        <v>0</v>
      </c>
      <c r="H13" s="128">
        <f>'5 Venituri si cheltuieli'!H30</f>
        <v>0</v>
      </c>
      <c r="I13" s="128">
        <f>'5 Venituri si cheltuieli'!I30</f>
        <v>0</v>
      </c>
      <c r="J13" s="128">
        <f>'5 Venituri si cheltuieli'!J30</f>
        <v>0</v>
      </c>
      <c r="K13" s="128">
        <f>'5 Venituri si cheltuieli'!K30</f>
        <v>0</v>
      </c>
      <c r="L13" s="128">
        <f>'5 Venituri si cheltuieli'!L30</f>
        <v>0</v>
      </c>
      <c r="M13" s="128">
        <f>'5 Venituri si cheltuieli'!M30</f>
        <v>0</v>
      </c>
      <c r="N13" s="128">
        <f>'5 Venituri si cheltuieli'!N30</f>
        <v>0</v>
      </c>
      <c r="O13" s="128">
        <f>'5 Venituri si cheltuieli'!O30</f>
        <v>0</v>
      </c>
      <c r="P13" s="128">
        <f>'5 Venituri si cheltuieli'!P30</f>
        <v>0</v>
      </c>
      <c r="Q13" s="128">
        <f>'5 Venituri si cheltuieli'!Q30</f>
        <v>0</v>
      </c>
      <c r="R13" s="128">
        <f>'5 Venituri si cheltuieli'!R30</f>
        <v>0</v>
      </c>
      <c r="S13" s="128">
        <f>'5 Venituri si cheltuieli'!S30</f>
        <v>0</v>
      </c>
      <c r="T13" s="127">
        <f>'5 Venituri si cheltuieli'!T30</f>
        <v>0</v>
      </c>
      <c r="U13" s="127">
        <f>'5 Venituri si cheltuieli'!U30</f>
        <v>0</v>
      </c>
      <c r="V13" s="127">
        <f>'5 Venituri si cheltuieli'!V30</f>
        <v>0</v>
      </c>
      <c r="W13" s="127">
        <f>'5 Venituri si cheltuieli'!W30</f>
        <v>0</v>
      </c>
      <c r="X13" s="127">
        <f>'5 Venituri si cheltuieli'!X30</f>
        <v>0</v>
      </c>
      <c r="Y13" s="127">
        <f>'5 Venituri si cheltuieli'!Y30</f>
        <v>0</v>
      </c>
      <c r="Z13" s="127">
        <f>'5 Venituri si cheltuieli'!Z30</f>
        <v>0</v>
      </c>
      <c r="AA13" s="127">
        <f>'5 Venituri si cheltuieli'!AA30</f>
        <v>0</v>
      </c>
      <c r="AB13" s="127">
        <f>'5 Venituri si cheltuieli'!AB30</f>
        <v>0</v>
      </c>
      <c r="AC13" s="127">
        <f>'5 Venituri si cheltuieli'!AC30</f>
        <v>0</v>
      </c>
      <c r="AD13" s="127">
        <f>'5 Venituri si cheltuieli'!AD30</f>
        <v>0</v>
      </c>
      <c r="AE13" s="127">
        <f>'5 Venituri si cheltuieli'!AE30</f>
        <v>0</v>
      </c>
      <c r="AF13" s="127">
        <f>'5 Venituri si cheltuieli'!AF30</f>
        <v>0</v>
      </c>
      <c r="AG13" s="127">
        <f>'5 Venituri si cheltuieli'!AG30</f>
        <v>0</v>
      </c>
    </row>
    <row r="14" spans="1:33" s="24" customFormat="1" ht="15.75" customHeight="1" x14ac:dyDescent="0.25">
      <c r="A14" s="126">
        <v>6</v>
      </c>
      <c r="B14" s="120" t="s">
        <v>169</v>
      </c>
      <c r="C14" s="127">
        <f>'5 Venituri si cheltuieli'!C33</f>
        <v>0</v>
      </c>
      <c r="D14" s="128">
        <f>'5 Venituri si cheltuieli'!D33</f>
        <v>0</v>
      </c>
      <c r="E14" s="128">
        <f>'5 Venituri si cheltuieli'!E33</f>
        <v>0</v>
      </c>
      <c r="F14" s="128">
        <f>'5 Venituri si cheltuieli'!F33</f>
        <v>0</v>
      </c>
      <c r="G14" s="128">
        <f>'5 Venituri si cheltuieli'!G33</f>
        <v>0</v>
      </c>
      <c r="H14" s="128">
        <f>'5 Venituri si cheltuieli'!H33</f>
        <v>0</v>
      </c>
      <c r="I14" s="128">
        <f>'5 Venituri si cheltuieli'!I33</f>
        <v>0</v>
      </c>
      <c r="J14" s="128">
        <f>'5 Venituri si cheltuieli'!J33</f>
        <v>0</v>
      </c>
      <c r="K14" s="128">
        <f>'5 Venituri si cheltuieli'!K33</f>
        <v>0</v>
      </c>
      <c r="L14" s="128">
        <f>'5 Venituri si cheltuieli'!L33</f>
        <v>0</v>
      </c>
      <c r="M14" s="128">
        <f>'5 Venituri si cheltuieli'!M33</f>
        <v>0</v>
      </c>
      <c r="N14" s="128">
        <f>'5 Venituri si cheltuieli'!N33</f>
        <v>0</v>
      </c>
      <c r="O14" s="128">
        <f>'5 Venituri si cheltuieli'!O33</f>
        <v>0</v>
      </c>
      <c r="P14" s="128">
        <f>'5 Venituri si cheltuieli'!P33</f>
        <v>0</v>
      </c>
      <c r="Q14" s="128">
        <f>'5 Venituri si cheltuieli'!Q33</f>
        <v>0</v>
      </c>
      <c r="R14" s="128">
        <f>'5 Venituri si cheltuieli'!R33</f>
        <v>0</v>
      </c>
      <c r="S14" s="128">
        <f>'5 Venituri si cheltuieli'!S33</f>
        <v>0</v>
      </c>
      <c r="T14" s="127">
        <f>'5 Venituri si cheltuieli'!T33</f>
        <v>0</v>
      </c>
      <c r="U14" s="127">
        <f>'5 Venituri si cheltuieli'!U33</f>
        <v>0</v>
      </c>
      <c r="V14" s="127">
        <f>'5 Venituri si cheltuieli'!V33</f>
        <v>0</v>
      </c>
      <c r="W14" s="127">
        <f>'5 Venituri si cheltuieli'!W33</f>
        <v>0</v>
      </c>
      <c r="X14" s="127">
        <f>'5 Venituri si cheltuieli'!X33</f>
        <v>0</v>
      </c>
      <c r="Y14" s="127">
        <f>'5 Venituri si cheltuieli'!Y33</f>
        <v>0</v>
      </c>
      <c r="Z14" s="127">
        <f>'5 Venituri si cheltuieli'!Z33</f>
        <v>0</v>
      </c>
      <c r="AA14" s="127">
        <f>'5 Venituri si cheltuieli'!AA33</f>
        <v>0</v>
      </c>
      <c r="AB14" s="127">
        <f>'5 Venituri si cheltuieli'!AB33</f>
        <v>0</v>
      </c>
      <c r="AC14" s="127">
        <f>'5 Venituri si cheltuieli'!AC33</f>
        <v>0</v>
      </c>
      <c r="AD14" s="127">
        <f>'5 Venituri si cheltuieli'!AD33</f>
        <v>0</v>
      </c>
      <c r="AE14" s="127">
        <f>'5 Venituri si cheltuieli'!AE33</f>
        <v>0</v>
      </c>
      <c r="AF14" s="127">
        <f>'5 Venituri si cheltuieli'!AF33</f>
        <v>0</v>
      </c>
      <c r="AG14" s="127">
        <f>'5 Venituri si cheltuieli'!AG33</f>
        <v>0</v>
      </c>
    </row>
    <row r="15" spans="1:33" s="24" customFormat="1" ht="15.75" customHeight="1" x14ac:dyDescent="0.25">
      <c r="A15" s="126">
        <v>7</v>
      </c>
      <c r="B15" s="120" t="s">
        <v>170</v>
      </c>
      <c r="C15" s="127">
        <f>SUM('5 Venituri si cheltuieli'!C34:C36)</f>
        <v>0</v>
      </c>
      <c r="D15" s="127">
        <f>SUM('5 Venituri si cheltuieli'!D34:D36)</f>
        <v>0</v>
      </c>
      <c r="E15" s="127">
        <f>SUM('5 Venituri si cheltuieli'!E34:E36)</f>
        <v>0</v>
      </c>
      <c r="F15" s="127">
        <f>SUM('5 Venituri si cheltuieli'!F34:F36)</f>
        <v>0</v>
      </c>
      <c r="G15" s="127">
        <f>SUM('5 Venituri si cheltuieli'!G34:G36)</f>
        <v>0</v>
      </c>
      <c r="H15" s="127">
        <f>SUM('5 Venituri si cheltuieli'!H34:H36)</f>
        <v>0</v>
      </c>
      <c r="I15" s="127">
        <f>SUM('5 Venituri si cheltuieli'!I34:I36)</f>
        <v>0</v>
      </c>
      <c r="J15" s="127">
        <f>SUM('5 Venituri si cheltuieli'!J34:J36)</f>
        <v>0</v>
      </c>
      <c r="K15" s="127">
        <f>SUM('5 Venituri si cheltuieli'!K34:K36)</f>
        <v>0</v>
      </c>
      <c r="L15" s="127">
        <f>SUM('5 Venituri si cheltuieli'!L34:L36)</f>
        <v>0</v>
      </c>
      <c r="M15" s="127">
        <f>SUM('5 Venituri si cheltuieli'!M34:M36)</f>
        <v>0</v>
      </c>
      <c r="N15" s="127">
        <f>SUM('5 Venituri si cheltuieli'!N34:N36)</f>
        <v>0</v>
      </c>
      <c r="O15" s="127">
        <f>SUM('5 Venituri si cheltuieli'!O34:O36)</f>
        <v>0</v>
      </c>
      <c r="P15" s="127">
        <f>SUM('5 Venituri si cheltuieli'!P34:P36)</f>
        <v>0</v>
      </c>
      <c r="Q15" s="127">
        <f>SUM('5 Venituri si cheltuieli'!Q34:Q36)</f>
        <v>0</v>
      </c>
      <c r="R15" s="127">
        <f>SUM('5 Venituri si cheltuieli'!R34:R36)</f>
        <v>0</v>
      </c>
      <c r="S15" s="127">
        <f>SUM('5 Venituri si cheltuieli'!S34:S36)</f>
        <v>0</v>
      </c>
      <c r="T15" s="127">
        <f>SUM('5 Venituri si cheltuieli'!T34:T36)</f>
        <v>0</v>
      </c>
      <c r="U15" s="127">
        <f>SUM('5 Venituri si cheltuieli'!U34:U36)</f>
        <v>0</v>
      </c>
      <c r="V15" s="127">
        <f>SUM('5 Venituri si cheltuieli'!V34:V36)</f>
        <v>0</v>
      </c>
      <c r="W15" s="127">
        <f>SUM('5 Venituri si cheltuieli'!W34:W36)</f>
        <v>0</v>
      </c>
      <c r="X15" s="127">
        <f>SUM('5 Venituri si cheltuieli'!X34:X36)</f>
        <v>0</v>
      </c>
      <c r="Y15" s="127">
        <f>SUM('5 Venituri si cheltuieli'!Y34:Y36)</f>
        <v>0</v>
      </c>
      <c r="Z15" s="127">
        <f>SUM('5 Venituri si cheltuieli'!Z34:Z36)</f>
        <v>0</v>
      </c>
      <c r="AA15" s="127">
        <f>SUM('5 Venituri si cheltuieli'!AA34:AA36)</f>
        <v>0</v>
      </c>
      <c r="AB15" s="127">
        <f>SUM('5 Venituri si cheltuieli'!AB34:AB36)</f>
        <v>0</v>
      </c>
      <c r="AC15" s="127">
        <f>SUM('5 Venituri si cheltuieli'!AC34:AC36)</f>
        <v>0</v>
      </c>
      <c r="AD15" s="127">
        <f>SUM('5 Venituri si cheltuieli'!AD34:AD36)</f>
        <v>0</v>
      </c>
      <c r="AE15" s="127">
        <f>SUM('5 Venituri si cheltuieli'!AE34:AE36)</f>
        <v>0</v>
      </c>
      <c r="AF15" s="127">
        <f>SUM('5 Venituri si cheltuieli'!AF34:AF36)</f>
        <v>0</v>
      </c>
      <c r="AG15" s="127">
        <f>SUM('5 Venituri si cheltuieli'!AG34:AG36)</f>
        <v>0</v>
      </c>
    </row>
    <row r="16" spans="1:33" s="24" customFormat="1" ht="27.75" customHeight="1" x14ac:dyDescent="0.25">
      <c r="A16" s="126">
        <v>8</v>
      </c>
      <c r="B16" s="120" t="s">
        <v>150</v>
      </c>
      <c r="C16" s="127">
        <f>'5 Venituri si cheltuieli'!C37</f>
        <v>0</v>
      </c>
      <c r="D16" s="128">
        <f>'5 Venituri si cheltuieli'!D37</f>
        <v>0</v>
      </c>
      <c r="E16" s="128">
        <f>'5 Venituri si cheltuieli'!E37</f>
        <v>0</v>
      </c>
      <c r="F16" s="128">
        <f>'5 Venituri si cheltuieli'!F37</f>
        <v>0</v>
      </c>
      <c r="G16" s="128">
        <f>'5 Venituri si cheltuieli'!G37</f>
        <v>0</v>
      </c>
      <c r="H16" s="128">
        <f>'5 Venituri si cheltuieli'!H37</f>
        <v>0</v>
      </c>
      <c r="I16" s="128">
        <f>'5 Venituri si cheltuieli'!I37</f>
        <v>0</v>
      </c>
      <c r="J16" s="128">
        <f>'5 Venituri si cheltuieli'!J37</f>
        <v>0</v>
      </c>
      <c r="K16" s="128">
        <f>'5 Venituri si cheltuieli'!K37</f>
        <v>0</v>
      </c>
      <c r="L16" s="128">
        <f>'5 Venituri si cheltuieli'!L37</f>
        <v>0</v>
      </c>
      <c r="M16" s="128">
        <f>'5 Venituri si cheltuieli'!M37</f>
        <v>0</v>
      </c>
      <c r="N16" s="128">
        <f>'5 Venituri si cheltuieli'!N37</f>
        <v>0</v>
      </c>
      <c r="O16" s="128">
        <f>'5 Venituri si cheltuieli'!O37</f>
        <v>0</v>
      </c>
      <c r="P16" s="128">
        <f>'5 Venituri si cheltuieli'!P37</f>
        <v>0</v>
      </c>
      <c r="Q16" s="128">
        <f>'5 Venituri si cheltuieli'!Q37</f>
        <v>0</v>
      </c>
      <c r="R16" s="128">
        <f>'5 Venituri si cheltuieli'!R37</f>
        <v>0</v>
      </c>
      <c r="S16" s="128">
        <f>'5 Venituri si cheltuieli'!S37</f>
        <v>0</v>
      </c>
      <c r="T16" s="127">
        <f>'5 Venituri si cheltuieli'!T37</f>
        <v>0</v>
      </c>
      <c r="U16" s="127">
        <f>'5 Venituri si cheltuieli'!U37</f>
        <v>0</v>
      </c>
      <c r="V16" s="127">
        <f>'5 Venituri si cheltuieli'!V37</f>
        <v>0</v>
      </c>
      <c r="W16" s="127">
        <f>'5 Venituri si cheltuieli'!W37</f>
        <v>0</v>
      </c>
      <c r="X16" s="127">
        <f>'5 Venituri si cheltuieli'!X37</f>
        <v>0</v>
      </c>
      <c r="Y16" s="127">
        <f>'5 Venituri si cheltuieli'!Y37</f>
        <v>0</v>
      </c>
      <c r="Z16" s="127">
        <f>'5 Venituri si cheltuieli'!Z37</f>
        <v>0</v>
      </c>
      <c r="AA16" s="127">
        <f>'5 Venituri si cheltuieli'!AA37</f>
        <v>0</v>
      </c>
      <c r="AB16" s="127">
        <f>'5 Venituri si cheltuieli'!AB37</f>
        <v>0</v>
      </c>
      <c r="AC16" s="127">
        <f>'5 Venituri si cheltuieli'!AC37</f>
        <v>0</v>
      </c>
      <c r="AD16" s="127">
        <f>'5 Venituri si cheltuieli'!AD37</f>
        <v>0</v>
      </c>
      <c r="AE16" s="127">
        <f>'5 Venituri si cheltuieli'!AE37</f>
        <v>0</v>
      </c>
      <c r="AF16" s="127">
        <f>'5 Venituri si cheltuieli'!AF37</f>
        <v>0</v>
      </c>
      <c r="AG16" s="127">
        <f>'5 Venituri si cheltuieli'!AG37</f>
        <v>0</v>
      </c>
    </row>
    <row r="17" spans="1:33" s="24" customFormat="1" ht="15.75" customHeight="1" x14ac:dyDescent="0.25">
      <c r="A17" s="504" t="s">
        <v>171</v>
      </c>
      <c r="B17" s="504"/>
      <c r="C17" s="129">
        <f>SUM(C13:C16)</f>
        <v>0</v>
      </c>
      <c r="D17" s="130">
        <f t="shared" ref="D17:AG17" si="2">SUM(D13:D16)</f>
        <v>0</v>
      </c>
      <c r="E17" s="130">
        <f t="shared" si="2"/>
        <v>0</v>
      </c>
      <c r="F17" s="130">
        <f t="shared" si="2"/>
        <v>0</v>
      </c>
      <c r="G17" s="130">
        <f t="shared" si="2"/>
        <v>0</v>
      </c>
      <c r="H17" s="130">
        <f t="shared" si="2"/>
        <v>0</v>
      </c>
      <c r="I17" s="130">
        <f t="shared" si="2"/>
        <v>0</v>
      </c>
      <c r="J17" s="130">
        <f t="shared" si="2"/>
        <v>0</v>
      </c>
      <c r="K17" s="130">
        <f t="shared" si="2"/>
        <v>0</v>
      </c>
      <c r="L17" s="130">
        <f t="shared" si="2"/>
        <v>0</v>
      </c>
      <c r="M17" s="130">
        <f t="shared" si="2"/>
        <v>0</v>
      </c>
      <c r="N17" s="130">
        <f t="shared" si="2"/>
        <v>0</v>
      </c>
      <c r="O17" s="130">
        <f t="shared" si="2"/>
        <v>0</v>
      </c>
      <c r="P17" s="130">
        <f t="shared" si="2"/>
        <v>0</v>
      </c>
      <c r="Q17" s="130">
        <f t="shared" si="2"/>
        <v>0</v>
      </c>
      <c r="R17" s="130">
        <f t="shared" si="2"/>
        <v>0</v>
      </c>
      <c r="S17" s="130">
        <f t="shared" si="2"/>
        <v>0</v>
      </c>
      <c r="T17" s="129">
        <f t="shared" si="2"/>
        <v>0</v>
      </c>
      <c r="U17" s="129">
        <f t="shared" si="2"/>
        <v>0</v>
      </c>
      <c r="V17" s="129">
        <f t="shared" si="2"/>
        <v>0</v>
      </c>
      <c r="W17" s="129">
        <f t="shared" si="2"/>
        <v>0</v>
      </c>
      <c r="X17" s="129">
        <f t="shared" si="2"/>
        <v>0</v>
      </c>
      <c r="Y17" s="129">
        <f t="shared" si="2"/>
        <v>0</v>
      </c>
      <c r="Z17" s="129">
        <f t="shared" si="2"/>
        <v>0</v>
      </c>
      <c r="AA17" s="129">
        <f t="shared" si="2"/>
        <v>0</v>
      </c>
      <c r="AB17" s="129">
        <f t="shared" si="2"/>
        <v>0</v>
      </c>
      <c r="AC17" s="129">
        <f t="shared" si="2"/>
        <v>0</v>
      </c>
      <c r="AD17" s="129">
        <f t="shared" si="2"/>
        <v>0</v>
      </c>
      <c r="AE17" s="129">
        <f t="shared" si="2"/>
        <v>0</v>
      </c>
      <c r="AF17" s="129">
        <f t="shared" si="2"/>
        <v>0</v>
      </c>
      <c r="AG17" s="129">
        <f t="shared" si="2"/>
        <v>0</v>
      </c>
    </row>
    <row r="18" spans="1:33" s="24" customFormat="1" ht="15.75" customHeight="1" x14ac:dyDescent="0.25">
      <c r="A18" s="504" t="s">
        <v>172</v>
      </c>
      <c r="B18" s="504" t="s">
        <v>173</v>
      </c>
      <c r="C18" s="129">
        <f>C11-C17</f>
        <v>0</v>
      </c>
      <c r="D18" s="130">
        <f t="shared" ref="D18:AG18" si="3">D11-D17</f>
        <v>0</v>
      </c>
      <c r="E18" s="130">
        <f t="shared" si="3"/>
        <v>0</v>
      </c>
      <c r="F18" s="130">
        <f t="shared" si="3"/>
        <v>0</v>
      </c>
      <c r="G18" s="130">
        <f t="shared" si="3"/>
        <v>0</v>
      </c>
      <c r="H18" s="130">
        <f t="shared" si="3"/>
        <v>0</v>
      </c>
      <c r="I18" s="130">
        <f t="shared" si="3"/>
        <v>0</v>
      </c>
      <c r="J18" s="130">
        <f t="shared" si="3"/>
        <v>0</v>
      </c>
      <c r="K18" s="130">
        <f t="shared" si="3"/>
        <v>0</v>
      </c>
      <c r="L18" s="130">
        <f t="shared" si="3"/>
        <v>0</v>
      </c>
      <c r="M18" s="130">
        <f t="shared" si="3"/>
        <v>0</v>
      </c>
      <c r="N18" s="130">
        <f t="shared" si="3"/>
        <v>0</v>
      </c>
      <c r="O18" s="130">
        <f t="shared" si="3"/>
        <v>0</v>
      </c>
      <c r="P18" s="130">
        <f t="shared" si="3"/>
        <v>0</v>
      </c>
      <c r="Q18" s="130">
        <f t="shared" si="3"/>
        <v>0</v>
      </c>
      <c r="R18" s="130">
        <f t="shared" si="3"/>
        <v>0</v>
      </c>
      <c r="S18" s="130">
        <f t="shared" si="3"/>
        <v>0</v>
      </c>
      <c r="T18" s="129">
        <f t="shared" si="3"/>
        <v>0</v>
      </c>
      <c r="U18" s="129">
        <f t="shared" si="3"/>
        <v>0</v>
      </c>
      <c r="V18" s="129">
        <f t="shared" si="3"/>
        <v>0</v>
      </c>
      <c r="W18" s="129">
        <f t="shared" si="3"/>
        <v>0</v>
      </c>
      <c r="X18" s="129">
        <f t="shared" si="3"/>
        <v>0</v>
      </c>
      <c r="Y18" s="129">
        <f t="shared" si="3"/>
        <v>0</v>
      </c>
      <c r="Z18" s="129">
        <f t="shared" si="3"/>
        <v>0</v>
      </c>
      <c r="AA18" s="129">
        <f t="shared" si="3"/>
        <v>0</v>
      </c>
      <c r="AB18" s="129">
        <f t="shared" si="3"/>
        <v>0</v>
      </c>
      <c r="AC18" s="129">
        <f t="shared" si="3"/>
        <v>0</v>
      </c>
      <c r="AD18" s="129">
        <f t="shared" si="3"/>
        <v>0</v>
      </c>
      <c r="AE18" s="129">
        <f t="shared" si="3"/>
        <v>0</v>
      </c>
      <c r="AF18" s="129">
        <f t="shared" si="3"/>
        <v>0</v>
      </c>
      <c r="AG18" s="129">
        <f t="shared" si="3"/>
        <v>0</v>
      </c>
    </row>
    <row r="19" spans="1:33" s="24" customFormat="1" ht="15.75" customHeight="1" x14ac:dyDescent="0.25">
      <c r="A19" s="505" t="s">
        <v>174</v>
      </c>
      <c r="B19" s="505"/>
      <c r="C19" s="505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125"/>
      <c r="P19" s="125"/>
      <c r="Q19" s="125"/>
      <c r="R19" s="125"/>
      <c r="S19" s="125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</row>
    <row r="20" spans="1:33" s="24" customFormat="1" ht="15.75" customHeight="1" x14ac:dyDescent="0.25">
      <c r="A20" s="504" t="s">
        <v>138</v>
      </c>
      <c r="B20" s="504" t="s">
        <v>138</v>
      </c>
      <c r="C20" s="129">
        <f>'5 Venituri si cheltuieli'!C22</f>
        <v>0</v>
      </c>
      <c r="D20" s="130">
        <f>'5 Venituri si cheltuieli'!D22</f>
        <v>0</v>
      </c>
      <c r="E20" s="130">
        <f>'5 Venituri si cheltuieli'!E22</f>
        <v>0</v>
      </c>
      <c r="F20" s="130">
        <f>'5 Venituri si cheltuieli'!F22</f>
        <v>0</v>
      </c>
      <c r="G20" s="130">
        <f>'5 Venituri si cheltuieli'!G22</f>
        <v>0</v>
      </c>
      <c r="H20" s="130">
        <f>'5 Venituri si cheltuieli'!H22</f>
        <v>0</v>
      </c>
      <c r="I20" s="130">
        <f>'5 Venituri si cheltuieli'!I22</f>
        <v>0</v>
      </c>
      <c r="J20" s="130">
        <f>'5 Venituri si cheltuieli'!J22</f>
        <v>0</v>
      </c>
      <c r="K20" s="130">
        <f>'5 Venituri si cheltuieli'!K22</f>
        <v>0</v>
      </c>
      <c r="L20" s="130">
        <f>'5 Venituri si cheltuieli'!L22</f>
        <v>0</v>
      </c>
      <c r="M20" s="130">
        <f>'5 Venituri si cheltuieli'!M22</f>
        <v>0</v>
      </c>
      <c r="N20" s="130">
        <f>'5 Venituri si cheltuieli'!N22</f>
        <v>0</v>
      </c>
      <c r="O20" s="130">
        <f>'5 Venituri si cheltuieli'!O22</f>
        <v>0</v>
      </c>
      <c r="P20" s="130">
        <f>'5 Venituri si cheltuieli'!P22</f>
        <v>0</v>
      </c>
      <c r="Q20" s="130">
        <f>'5 Venituri si cheltuieli'!Q22</f>
        <v>0</v>
      </c>
      <c r="R20" s="130">
        <f>'5 Venituri si cheltuieli'!R22</f>
        <v>0</v>
      </c>
      <c r="S20" s="130">
        <f>'5 Venituri si cheltuieli'!S22</f>
        <v>0</v>
      </c>
      <c r="T20" s="129">
        <f>'5 Venituri si cheltuieli'!T22</f>
        <v>0</v>
      </c>
      <c r="U20" s="129">
        <f>'5 Venituri si cheltuieli'!U22</f>
        <v>0</v>
      </c>
      <c r="V20" s="129">
        <f>'5 Venituri si cheltuieli'!V22</f>
        <v>0</v>
      </c>
      <c r="W20" s="129">
        <f>'5 Venituri si cheltuieli'!W22</f>
        <v>0</v>
      </c>
      <c r="X20" s="129">
        <f>'5 Venituri si cheltuieli'!X22</f>
        <v>0</v>
      </c>
      <c r="Y20" s="129">
        <f>'5 Venituri si cheltuieli'!Y22</f>
        <v>0</v>
      </c>
      <c r="Z20" s="129">
        <f>'5 Venituri si cheltuieli'!Z22</f>
        <v>0</v>
      </c>
      <c r="AA20" s="129">
        <f>'5 Venituri si cheltuieli'!AA22</f>
        <v>0</v>
      </c>
      <c r="AB20" s="129">
        <f>'5 Venituri si cheltuieli'!AB22</f>
        <v>0</v>
      </c>
      <c r="AC20" s="129">
        <f>'5 Venituri si cheltuieli'!AC22</f>
        <v>0</v>
      </c>
      <c r="AD20" s="129">
        <f>'5 Venituri si cheltuieli'!AD22</f>
        <v>0</v>
      </c>
      <c r="AE20" s="129">
        <f>'5 Venituri si cheltuieli'!AE22</f>
        <v>0</v>
      </c>
      <c r="AF20" s="129">
        <f>'5 Venituri si cheltuieli'!AF22</f>
        <v>0</v>
      </c>
      <c r="AG20" s="129">
        <f>'5 Venituri si cheltuieli'!AG22</f>
        <v>0</v>
      </c>
    </row>
    <row r="21" spans="1:33" s="24" customFormat="1" ht="15.75" customHeight="1" x14ac:dyDescent="0.25">
      <c r="A21" s="505" t="s">
        <v>175</v>
      </c>
      <c r="B21" s="505"/>
      <c r="C21" s="505"/>
      <c r="D21" s="505"/>
      <c r="E21" s="505"/>
      <c r="F21" s="505"/>
      <c r="G21" s="505"/>
      <c r="H21" s="505"/>
      <c r="I21" s="505"/>
      <c r="J21" s="505"/>
      <c r="K21" s="505"/>
      <c r="L21" s="505"/>
      <c r="M21" s="505"/>
      <c r="N21" s="505"/>
      <c r="O21" s="125"/>
      <c r="P21" s="125"/>
      <c r="Q21" s="125"/>
      <c r="R21" s="125"/>
      <c r="S21" s="125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</row>
    <row r="22" spans="1:33" s="24" customFormat="1" ht="15.75" customHeight="1" x14ac:dyDescent="0.25">
      <c r="A22" s="119">
        <v>9</v>
      </c>
      <c r="B22" s="120" t="s">
        <v>152</v>
      </c>
      <c r="C22" s="131">
        <f>'5 Venituri si cheltuieli'!C39</f>
        <v>0</v>
      </c>
      <c r="D22" s="132">
        <f>'5 Venituri si cheltuieli'!D39</f>
        <v>0</v>
      </c>
      <c r="E22" s="132">
        <f>'5 Venituri si cheltuieli'!E39</f>
        <v>0</v>
      </c>
      <c r="F22" s="132">
        <f>'5 Venituri si cheltuieli'!F39</f>
        <v>0</v>
      </c>
      <c r="G22" s="132">
        <f>'5 Venituri si cheltuieli'!G39</f>
        <v>0</v>
      </c>
      <c r="H22" s="132">
        <f>'5 Venituri si cheltuieli'!H39</f>
        <v>0</v>
      </c>
      <c r="I22" s="132">
        <f>'5 Venituri si cheltuieli'!I39</f>
        <v>0</v>
      </c>
      <c r="J22" s="132">
        <f>'5 Venituri si cheltuieli'!J39</f>
        <v>0</v>
      </c>
      <c r="K22" s="132">
        <f>'5 Venituri si cheltuieli'!K39</f>
        <v>0</v>
      </c>
      <c r="L22" s="132">
        <f>'5 Venituri si cheltuieli'!L39</f>
        <v>0</v>
      </c>
      <c r="M22" s="132">
        <f>'5 Venituri si cheltuieli'!M39</f>
        <v>0</v>
      </c>
      <c r="N22" s="132">
        <f>'5 Venituri si cheltuieli'!N39</f>
        <v>0</v>
      </c>
      <c r="O22" s="132">
        <f>'5 Venituri si cheltuieli'!O39</f>
        <v>0</v>
      </c>
      <c r="P22" s="132">
        <f>'5 Venituri si cheltuieli'!P39</f>
        <v>0</v>
      </c>
      <c r="Q22" s="132">
        <f>'5 Venituri si cheltuieli'!Q39</f>
        <v>0</v>
      </c>
      <c r="R22" s="132">
        <f>'5 Venituri si cheltuieli'!R39</f>
        <v>0</v>
      </c>
      <c r="S22" s="132">
        <f>'5 Venituri si cheltuieli'!S39</f>
        <v>0</v>
      </c>
      <c r="T22" s="131">
        <f>'5 Venituri si cheltuieli'!T39</f>
        <v>0</v>
      </c>
      <c r="U22" s="131">
        <f>'5 Venituri si cheltuieli'!U39</f>
        <v>0</v>
      </c>
      <c r="V22" s="131">
        <f>'5 Venituri si cheltuieli'!V39</f>
        <v>0</v>
      </c>
      <c r="W22" s="131">
        <f>'5 Venituri si cheltuieli'!W39</f>
        <v>0</v>
      </c>
      <c r="X22" s="131">
        <f>'5 Venituri si cheltuieli'!X39</f>
        <v>0</v>
      </c>
      <c r="Y22" s="131">
        <f>'5 Venituri si cheltuieli'!Y39</f>
        <v>0</v>
      </c>
      <c r="Z22" s="131">
        <f>'5 Venituri si cheltuieli'!Z39</f>
        <v>0</v>
      </c>
      <c r="AA22" s="131">
        <f>'5 Venituri si cheltuieli'!AA39</f>
        <v>0</v>
      </c>
      <c r="AB22" s="131">
        <f>'5 Venituri si cheltuieli'!AB39</f>
        <v>0</v>
      </c>
      <c r="AC22" s="131">
        <f>'5 Venituri si cheltuieli'!AC39</f>
        <v>0</v>
      </c>
      <c r="AD22" s="131">
        <f>'5 Venituri si cheltuieli'!AD39</f>
        <v>0</v>
      </c>
      <c r="AE22" s="131">
        <f>'5 Venituri si cheltuieli'!AE39</f>
        <v>0</v>
      </c>
      <c r="AF22" s="131">
        <f>'5 Venituri si cheltuieli'!AF39</f>
        <v>0</v>
      </c>
      <c r="AG22" s="131">
        <f>'5 Venituri si cheltuieli'!AG39</f>
        <v>0</v>
      </c>
    </row>
    <row r="23" spans="1:33" s="24" customFormat="1" ht="15.75" customHeight="1" x14ac:dyDescent="0.25">
      <c r="A23" s="119"/>
      <c r="B23" s="99" t="s">
        <v>153</v>
      </c>
      <c r="C23" s="131">
        <f>'5 Venituri si cheltuieli'!C40</f>
        <v>0</v>
      </c>
      <c r="D23" s="132">
        <f>'5 Venituri si cheltuieli'!D40</f>
        <v>0</v>
      </c>
      <c r="E23" s="132">
        <f>'5 Venituri si cheltuieli'!E40</f>
        <v>0</v>
      </c>
      <c r="F23" s="132">
        <f>'5 Venituri si cheltuieli'!F40</f>
        <v>0</v>
      </c>
      <c r="G23" s="132">
        <f>'5 Venituri si cheltuieli'!G40</f>
        <v>0</v>
      </c>
      <c r="H23" s="132">
        <f>'5 Venituri si cheltuieli'!H40</f>
        <v>0</v>
      </c>
      <c r="I23" s="132">
        <f>'5 Venituri si cheltuieli'!I40</f>
        <v>0</v>
      </c>
      <c r="J23" s="132">
        <f>'5 Venituri si cheltuieli'!J40</f>
        <v>0</v>
      </c>
      <c r="K23" s="132">
        <f>'5 Venituri si cheltuieli'!K40</f>
        <v>0</v>
      </c>
      <c r="L23" s="132">
        <f>'5 Venituri si cheltuieli'!L40</f>
        <v>0</v>
      </c>
      <c r="M23" s="132">
        <f>'5 Venituri si cheltuieli'!M40</f>
        <v>0</v>
      </c>
      <c r="N23" s="132">
        <f>'5 Venituri si cheltuieli'!N40</f>
        <v>0</v>
      </c>
      <c r="O23" s="132">
        <f>'5 Venituri si cheltuieli'!O40</f>
        <v>0</v>
      </c>
      <c r="P23" s="132">
        <f>'5 Venituri si cheltuieli'!P40</f>
        <v>0</v>
      </c>
      <c r="Q23" s="132">
        <f>'5 Venituri si cheltuieli'!Q40</f>
        <v>0</v>
      </c>
      <c r="R23" s="132">
        <f>'5 Venituri si cheltuieli'!R40</f>
        <v>0</v>
      </c>
      <c r="S23" s="132">
        <f>'5 Venituri si cheltuieli'!S40</f>
        <v>0</v>
      </c>
      <c r="T23" s="131">
        <f>'5 Venituri si cheltuieli'!T40</f>
        <v>0</v>
      </c>
      <c r="U23" s="131">
        <f>'5 Venituri si cheltuieli'!U40</f>
        <v>0</v>
      </c>
      <c r="V23" s="131">
        <f>'5 Venituri si cheltuieli'!V40</f>
        <v>0</v>
      </c>
      <c r="W23" s="131">
        <f>'5 Venituri si cheltuieli'!W40</f>
        <v>0</v>
      </c>
      <c r="X23" s="131">
        <f>'5 Venituri si cheltuieli'!X40</f>
        <v>0</v>
      </c>
      <c r="Y23" s="131">
        <f>'5 Venituri si cheltuieli'!Y40</f>
        <v>0</v>
      </c>
      <c r="Z23" s="131">
        <f>'5 Venituri si cheltuieli'!Z40</f>
        <v>0</v>
      </c>
      <c r="AA23" s="131">
        <f>'5 Venituri si cheltuieli'!AA40</f>
        <v>0</v>
      </c>
      <c r="AB23" s="131">
        <f>'5 Venituri si cheltuieli'!AB40</f>
        <v>0</v>
      </c>
      <c r="AC23" s="131">
        <f>'5 Venituri si cheltuieli'!AC40</f>
        <v>0</v>
      </c>
      <c r="AD23" s="131">
        <f>'5 Venituri si cheltuieli'!AD40</f>
        <v>0</v>
      </c>
      <c r="AE23" s="131">
        <f>'5 Venituri si cheltuieli'!AE40</f>
        <v>0</v>
      </c>
      <c r="AF23" s="131">
        <f>'5 Venituri si cheltuieli'!AF40</f>
        <v>0</v>
      </c>
      <c r="AG23" s="131">
        <f>'5 Venituri si cheltuieli'!AG40</f>
        <v>0</v>
      </c>
    </row>
    <row r="24" spans="1:33" s="24" customFormat="1" ht="15.75" customHeight="1" x14ac:dyDescent="0.25">
      <c r="A24" s="119"/>
      <c r="B24" s="99" t="s">
        <v>154</v>
      </c>
      <c r="C24" s="131">
        <f>'5 Venituri si cheltuieli'!C41</f>
        <v>0</v>
      </c>
      <c r="D24" s="132">
        <f>'5 Venituri si cheltuieli'!D41</f>
        <v>0</v>
      </c>
      <c r="E24" s="132">
        <f>'5 Venituri si cheltuieli'!E41</f>
        <v>0</v>
      </c>
      <c r="F24" s="132">
        <f>'5 Venituri si cheltuieli'!F41</f>
        <v>0</v>
      </c>
      <c r="G24" s="132">
        <f>'5 Venituri si cheltuieli'!G41</f>
        <v>0</v>
      </c>
      <c r="H24" s="132">
        <f>'5 Venituri si cheltuieli'!H41</f>
        <v>0</v>
      </c>
      <c r="I24" s="132">
        <f>'5 Venituri si cheltuieli'!I41</f>
        <v>0</v>
      </c>
      <c r="J24" s="132">
        <f>'5 Venituri si cheltuieli'!J41</f>
        <v>0</v>
      </c>
      <c r="K24" s="132">
        <f>'5 Venituri si cheltuieli'!K41</f>
        <v>0</v>
      </c>
      <c r="L24" s="132">
        <f>'5 Venituri si cheltuieli'!L41</f>
        <v>0</v>
      </c>
      <c r="M24" s="132">
        <f>'5 Venituri si cheltuieli'!M41</f>
        <v>0</v>
      </c>
      <c r="N24" s="132">
        <f>'5 Venituri si cheltuieli'!N41</f>
        <v>0</v>
      </c>
      <c r="O24" s="132">
        <f>'5 Venituri si cheltuieli'!O41</f>
        <v>0</v>
      </c>
      <c r="P24" s="132">
        <f>'5 Venituri si cheltuieli'!P41</f>
        <v>0</v>
      </c>
      <c r="Q24" s="132">
        <f>'5 Venituri si cheltuieli'!Q41</f>
        <v>0</v>
      </c>
      <c r="R24" s="132">
        <f>'5 Venituri si cheltuieli'!R41</f>
        <v>0</v>
      </c>
      <c r="S24" s="132">
        <f>'5 Venituri si cheltuieli'!S41</f>
        <v>0</v>
      </c>
      <c r="T24" s="131">
        <f>'5 Venituri si cheltuieli'!T41</f>
        <v>0</v>
      </c>
      <c r="U24" s="131">
        <f>'5 Venituri si cheltuieli'!U41</f>
        <v>0</v>
      </c>
      <c r="V24" s="131">
        <f>'5 Venituri si cheltuieli'!V41</f>
        <v>0</v>
      </c>
      <c r="W24" s="131">
        <f>'5 Venituri si cheltuieli'!W41</f>
        <v>0</v>
      </c>
      <c r="X24" s="131">
        <f>'5 Venituri si cheltuieli'!X41</f>
        <v>0</v>
      </c>
      <c r="Y24" s="131">
        <f>'5 Venituri si cheltuieli'!Y41</f>
        <v>0</v>
      </c>
      <c r="Z24" s="131">
        <f>'5 Venituri si cheltuieli'!Z41</f>
        <v>0</v>
      </c>
      <c r="AA24" s="131">
        <f>'5 Venituri si cheltuieli'!AA41</f>
        <v>0</v>
      </c>
      <c r="AB24" s="131">
        <f>'5 Venituri si cheltuieli'!AB41</f>
        <v>0</v>
      </c>
      <c r="AC24" s="131">
        <f>'5 Venituri si cheltuieli'!AC41</f>
        <v>0</v>
      </c>
      <c r="AD24" s="131">
        <f>'5 Venituri si cheltuieli'!AD41</f>
        <v>0</v>
      </c>
      <c r="AE24" s="131">
        <f>'5 Venituri si cheltuieli'!AE41</f>
        <v>0</v>
      </c>
      <c r="AF24" s="131">
        <f>'5 Venituri si cheltuieli'!AF41</f>
        <v>0</v>
      </c>
      <c r="AG24" s="131">
        <f>'5 Venituri si cheltuieli'!AG41</f>
        <v>0</v>
      </c>
    </row>
    <row r="25" spans="1:33" s="24" customFormat="1" ht="15.75" customHeight="1" x14ac:dyDescent="0.25">
      <c r="A25" s="119"/>
      <c r="B25" s="99" t="s">
        <v>155</v>
      </c>
      <c r="C25" s="131">
        <f>'5 Venituri si cheltuieli'!C42</f>
        <v>0</v>
      </c>
      <c r="D25" s="132">
        <f>'5 Venituri si cheltuieli'!D42</f>
        <v>0</v>
      </c>
      <c r="E25" s="132">
        <f>'5 Venituri si cheltuieli'!E42</f>
        <v>0</v>
      </c>
      <c r="F25" s="132">
        <f>'5 Venituri si cheltuieli'!F42</f>
        <v>0</v>
      </c>
      <c r="G25" s="132">
        <f>'5 Venituri si cheltuieli'!G42</f>
        <v>0</v>
      </c>
      <c r="H25" s="132">
        <f>'5 Venituri si cheltuieli'!H42</f>
        <v>0</v>
      </c>
      <c r="I25" s="132">
        <f>'5 Venituri si cheltuieli'!I42</f>
        <v>0</v>
      </c>
      <c r="J25" s="132">
        <f>'5 Venituri si cheltuieli'!J42</f>
        <v>0</v>
      </c>
      <c r="K25" s="132">
        <f>'5 Venituri si cheltuieli'!K42</f>
        <v>0</v>
      </c>
      <c r="L25" s="132">
        <f>'5 Venituri si cheltuieli'!L42</f>
        <v>0</v>
      </c>
      <c r="M25" s="132">
        <f>'5 Venituri si cheltuieli'!M42</f>
        <v>0</v>
      </c>
      <c r="N25" s="132">
        <f>'5 Venituri si cheltuieli'!N42</f>
        <v>0</v>
      </c>
      <c r="O25" s="132">
        <f>'5 Venituri si cheltuieli'!O42</f>
        <v>0</v>
      </c>
      <c r="P25" s="132">
        <f>'5 Venituri si cheltuieli'!P42</f>
        <v>0</v>
      </c>
      <c r="Q25" s="132">
        <f>'5 Venituri si cheltuieli'!Q42</f>
        <v>0</v>
      </c>
      <c r="R25" s="132">
        <f>'5 Venituri si cheltuieli'!R42</f>
        <v>0</v>
      </c>
      <c r="S25" s="132">
        <f>'5 Venituri si cheltuieli'!S42</f>
        <v>0</v>
      </c>
      <c r="T25" s="131">
        <f>'5 Venituri si cheltuieli'!T42</f>
        <v>0</v>
      </c>
      <c r="U25" s="131">
        <f>'5 Venituri si cheltuieli'!U42</f>
        <v>0</v>
      </c>
      <c r="V25" s="131">
        <f>'5 Venituri si cheltuieli'!V42</f>
        <v>0</v>
      </c>
      <c r="W25" s="131">
        <f>'5 Venituri si cheltuieli'!W42</f>
        <v>0</v>
      </c>
      <c r="X25" s="131">
        <f>'5 Venituri si cheltuieli'!X42</f>
        <v>0</v>
      </c>
      <c r="Y25" s="131">
        <f>'5 Venituri si cheltuieli'!Y42</f>
        <v>0</v>
      </c>
      <c r="Z25" s="131">
        <f>'5 Venituri si cheltuieli'!Z42</f>
        <v>0</v>
      </c>
      <c r="AA25" s="131">
        <f>'5 Venituri si cheltuieli'!AA42</f>
        <v>0</v>
      </c>
      <c r="AB25" s="131">
        <f>'5 Venituri si cheltuieli'!AB42</f>
        <v>0</v>
      </c>
      <c r="AC25" s="131">
        <f>'5 Venituri si cheltuieli'!AC42</f>
        <v>0</v>
      </c>
      <c r="AD25" s="131">
        <f>'5 Venituri si cheltuieli'!AD42</f>
        <v>0</v>
      </c>
      <c r="AE25" s="131">
        <f>'5 Venituri si cheltuieli'!AE42</f>
        <v>0</v>
      </c>
      <c r="AF25" s="131">
        <f>'5 Venituri si cheltuieli'!AF42</f>
        <v>0</v>
      </c>
      <c r="AG25" s="131">
        <f>'5 Venituri si cheltuieli'!AG42</f>
        <v>0</v>
      </c>
    </row>
    <row r="26" spans="1:33" s="24" customFormat="1" ht="15.75" customHeight="1" x14ac:dyDescent="0.25">
      <c r="A26" s="119">
        <v>10</v>
      </c>
      <c r="B26" s="120" t="s">
        <v>176</v>
      </c>
      <c r="C26" s="131">
        <f>'5 Venituri si cheltuieli'!C43</f>
        <v>0</v>
      </c>
      <c r="D26" s="132">
        <f>'5 Venituri si cheltuieli'!D43</f>
        <v>0</v>
      </c>
      <c r="E26" s="132">
        <f>'5 Venituri si cheltuieli'!E43</f>
        <v>0</v>
      </c>
      <c r="F26" s="132">
        <f>'5 Venituri si cheltuieli'!F43</f>
        <v>0</v>
      </c>
      <c r="G26" s="132">
        <f>'5 Venituri si cheltuieli'!G43</f>
        <v>0</v>
      </c>
      <c r="H26" s="132">
        <f>'5 Venituri si cheltuieli'!H43</f>
        <v>0</v>
      </c>
      <c r="I26" s="132">
        <f>'5 Venituri si cheltuieli'!I43</f>
        <v>0</v>
      </c>
      <c r="J26" s="132">
        <f>'5 Venituri si cheltuieli'!J43</f>
        <v>0</v>
      </c>
      <c r="K26" s="132">
        <f>'5 Venituri si cheltuieli'!K43</f>
        <v>0</v>
      </c>
      <c r="L26" s="132">
        <f>'5 Venituri si cheltuieli'!L43</f>
        <v>0</v>
      </c>
      <c r="M26" s="132">
        <f>'5 Venituri si cheltuieli'!M43</f>
        <v>0</v>
      </c>
      <c r="N26" s="132">
        <f>'5 Venituri si cheltuieli'!N43</f>
        <v>0</v>
      </c>
      <c r="O26" s="132">
        <f>'5 Venituri si cheltuieli'!O43</f>
        <v>0</v>
      </c>
      <c r="P26" s="132">
        <f>'5 Venituri si cheltuieli'!P43</f>
        <v>0</v>
      </c>
      <c r="Q26" s="132">
        <f>'5 Venituri si cheltuieli'!Q43</f>
        <v>0</v>
      </c>
      <c r="R26" s="132">
        <f>'5 Venituri si cheltuieli'!R43</f>
        <v>0</v>
      </c>
      <c r="S26" s="132">
        <f>'5 Venituri si cheltuieli'!S43</f>
        <v>0</v>
      </c>
      <c r="T26" s="131">
        <f>'5 Venituri si cheltuieli'!T43</f>
        <v>0</v>
      </c>
      <c r="U26" s="131">
        <f>'5 Venituri si cheltuieli'!U43</f>
        <v>0</v>
      </c>
      <c r="V26" s="131">
        <f>'5 Venituri si cheltuieli'!V43</f>
        <v>0</v>
      </c>
      <c r="W26" s="131">
        <f>'5 Venituri si cheltuieli'!W43</f>
        <v>0</v>
      </c>
      <c r="X26" s="131">
        <f>'5 Venituri si cheltuieli'!X43</f>
        <v>0</v>
      </c>
      <c r="Y26" s="131">
        <f>'5 Venituri si cheltuieli'!Y43</f>
        <v>0</v>
      </c>
      <c r="Z26" s="131">
        <f>'5 Venituri si cheltuieli'!Z43</f>
        <v>0</v>
      </c>
      <c r="AA26" s="131">
        <f>'5 Venituri si cheltuieli'!AA43</f>
        <v>0</v>
      </c>
      <c r="AB26" s="131">
        <f>'5 Venituri si cheltuieli'!AB43</f>
        <v>0</v>
      </c>
      <c r="AC26" s="131">
        <f>'5 Venituri si cheltuieli'!AC43</f>
        <v>0</v>
      </c>
      <c r="AD26" s="131">
        <f>'5 Venituri si cheltuieli'!AD43</f>
        <v>0</v>
      </c>
      <c r="AE26" s="131">
        <f>'5 Venituri si cheltuieli'!AE43</f>
        <v>0</v>
      </c>
      <c r="AF26" s="131">
        <f>'5 Venituri si cheltuieli'!AF43</f>
        <v>0</v>
      </c>
      <c r="AG26" s="131">
        <f>'5 Venituri si cheltuieli'!AG43</f>
        <v>0</v>
      </c>
    </row>
    <row r="27" spans="1:33" s="24" customFormat="1" ht="15.75" customHeight="1" x14ac:dyDescent="0.25">
      <c r="A27" s="504" t="s">
        <v>177</v>
      </c>
      <c r="B27" s="504"/>
      <c r="C27" s="76">
        <f>C22+C26</f>
        <v>0</v>
      </c>
      <c r="D27" s="76">
        <f t="shared" ref="D27:AG27" si="4">D22+D26</f>
        <v>0</v>
      </c>
      <c r="E27" s="76">
        <f t="shared" si="4"/>
        <v>0</v>
      </c>
      <c r="F27" s="76">
        <f t="shared" si="4"/>
        <v>0</v>
      </c>
      <c r="G27" s="76">
        <f t="shared" si="4"/>
        <v>0</v>
      </c>
      <c r="H27" s="76">
        <f t="shared" si="4"/>
        <v>0</v>
      </c>
      <c r="I27" s="76">
        <f t="shared" si="4"/>
        <v>0</v>
      </c>
      <c r="J27" s="76">
        <f t="shared" si="4"/>
        <v>0</v>
      </c>
      <c r="K27" s="76">
        <f t="shared" si="4"/>
        <v>0</v>
      </c>
      <c r="L27" s="76">
        <f t="shared" si="4"/>
        <v>0</v>
      </c>
      <c r="M27" s="76">
        <f t="shared" si="4"/>
        <v>0</v>
      </c>
      <c r="N27" s="76">
        <f t="shared" si="4"/>
        <v>0</v>
      </c>
      <c r="O27" s="76">
        <f t="shared" si="4"/>
        <v>0</v>
      </c>
      <c r="P27" s="76">
        <f t="shared" si="4"/>
        <v>0</v>
      </c>
      <c r="Q27" s="76">
        <f t="shared" si="4"/>
        <v>0</v>
      </c>
      <c r="R27" s="76">
        <f t="shared" si="4"/>
        <v>0</v>
      </c>
      <c r="S27" s="76">
        <f t="shared" si="4"/>
        <v>0</v>
      </c>
      <c r="T27" s="76">
        <f t="shared" si="4"/>
        <v>0</v>
      </c>
      <c r="U27" s="76">
        <f t="shared" si="4"/>
        <v>0</v>
      </c>
      <c r="V27" s="76">
        <f t="shared" si="4"/>
        <v>0</v>
      </c>
      <c r="W27" s="76">
        <f t="shared" si="4"/>
        <v>0</v>
      </c>
      <c r="X27" s="76">
        <f t="shared" si="4"/>
        <v>0</v>
      </c>
      <c r="Y27" s="76">
        <f t="shared" si="4"/>
        <v>0</v>
      </c>
      <c r="Z27" s="76">
        <f t="shared" si="4"/>
        <v>0</v>
      </c>
      <c r="AA27" s="76">
        <f t="shared" si="4"/>
        <v>0</v>
      </c>
      <c r="AB27" s="76">
        <f t="shared" si="4"/>
        <v>0</v>
      </c>
      <c r="AC27" s="76">
        <f t="shared" si="4"/>
        <v>0</v>
      </c>
      <c r="AD27" s="76">
        <f t="shared" si="4"/>
        <v>0</v>
      </c>
      <c r="AE27" s="76">
        <f t="shared" si="4"/>
        <v>0</v>
      </c>
      <c r="AF27" s="76">
        <f t="shared" si="4"/>
        <v>0</v>
      </c>
      <c r="AG27" s="76">
        <f t="shared" si="4"/>
        <v>0</v>
      </c>
    </row>
    <row r="28" spans="1:33" s="24" customFormat="1" ht="15.75" customHeight="1" x14ac:dyDescent="0.25">
      <c r="A28" s="504" t="s">
        <v>178</v>
      </c>
      <c r="B28" s="504" t="s">
        <v>176</v>
      </c>
      <c r="C28" s="76">
        <f t="shared" ref="C28:AG28" si="5">C20-C27</f>
        <v>0</v>
      </c>
      <c r="D28" s="133">
        <f t="shared" si="5"/>
        <v>0</v>
      </c>
      <c r="E28" s="133">
        <f t="shared" si="5"/>
        <v>0</v>
      </c>
      <c r="F28" s="133">
        <f t="shared" si="5"/>
        <v>0</v>
      </c>
      <c r="G28" s="133">
        <f t="shared" si="5"/>
        <v>0</v>
      </c>
      <c r="H28" s="133">
        <f t="shared" si="5"/>
        <v>0</v>
      </c>
      <c r="I28" s="133">
        <f t="shared" si="5"/>
        <v>0</v>
      </c>
      <c r="J28" s="133">
        <f t="shared" si="5"/>
        <v>0</v>
      </c>
      <c r="K28" s="133">
        <f t="shared" si="5"/>
        <v>0</v>
      </c>
      <c r="L28" s="133">
        <f t="shared" si="5"/>
        <v>0</v>
      </c>
      <c r="M28" s="133">
        <f t="shared" si="5"/>
        <v>0</v>
      </c>
      <c r="N28" s="133">
        <f t="shared" si="5"/>
        <v>0</v>
      </c>
      <c r="O28" s="133">
        <f t="shared" si="5"/>
        <v>0</v>
      </c>
      <c r="P28" s="133">
        <f t="shared" si="5"/>
        <v>0</v>
      </c>
      <c r="Q28" s="133">
        <f t="shared" si="5"/>
        <v>0</v>
      </c>
      <c r="R28" s="133">
        <f t="shared" si="5"/>
        <v>0</v>
      </c>
      <c r="S28" s="133">
        <f t="shared" si="5"/>
        <v>0</v>
      </c>
      <c r="T28" s="76">
        <f t="shared" si="5"/>
        <v>0</v>
      </c>
      <c r="U28" s="76">
        <f t="shared" si="5"/>
        <v>0</v>
      </c>
      <c r="V28" s="76">
        <f t="shared" si="5"/>
        <v>0</v>
      </c>
      <c r="W28" s="76">
        <f t="shared" si="5"/>
        <v>0</v>
      </c>
      <c r="X28" s="76">
        <f t="shared" si="5"/>
        <v>0</v>
      </c>
      <c r="Y28" s="76">
        <f t="shared" si="5"/>
        <v>0</v>
      </c>
      <c r="Z28" s="76">
        <f t="shared" si="5"/>
        <v>0</v>
      </c>
      <c r="AA28" s="76">
        <f t="shared" si="5"/>
        <v>0</v>
      </c>
      <c r="AB28" s="76">
        <f t="shared" si="5"/>
        <v>0</v>
      </c>
      <c r="AC28" s="76">
        <f t="shared" si="5"/>
        <v>0</v>
      </c>
      <c r="AD28" s="76">
        <f t="shared" si="5"/>
        <v>0</v>
      </c>
      <c r="AE28" s="76">
        <f t="shared" si="5"/>
        <v>0</v>
      </c>
      <c r="AF28" s="76">
        <f t="shared" si="5"/>
        <v>0</v>
      </c>
      <c r="AG28" s="76">
        <f t="shared" si="5"/>
        <v>0</v>
      </c>
    </row>
    <row r="29" spans="1:33" s="24" customFormat="1" ht="15.75" customHeight="1" x14ac:dyDescent="0.25">
      <c r="A29" s="134"/>
      <c r="B29" s="135" t="s">
        <v>179</v>
      </c>
      <c r="C29" s="76">
        <f>C18+C28</f>
        <v>0</v>
      </c>
      <c r="D29" s="76">
        <f t="shared" ref="D29:AG29" si="6">D18+D28</f>
        <v>0</v>
      </c>
      <c r="E29" s="76">
        <f t="shared" si="6"/>
        <v>0</v>
      </c>
      <c r="F29" s="76">
        <f t="shared" si="6"/>
        <v>0</v>
      </c>
      <c r="G29" s="76">
        <f t="shared" si="6"/>
        <v>0</v>
      </c>
      <c r="H29" s="76">
        <f t="shared" si="6"/>
        <v>0</v>
      </c>
      <c r="I29" s="76">
        <f t="shared" si="6"/>
        <v>0</v>
      </c>
      <c r="J29" s="76">
        <f t="shared" si="6"/>
        <v>0</v>
      </c>
      <c r="K29" s="76">
        <f t="shared" si="6"/>
        <v>0</v>
      </c>
      <c r="L29" s="76">
        <f t="shared" si="6"/>
        <v>0</v>
      </c>
      <c r="M29" s="76">
        <f t="shared" si="6"/>
        <v>0</v>
      </c>
      <c r="N29" s="76">
        <f t="shared" si="6"/>
        <v>0</v>
      </c>
      <c r="O29" s="76">
        <f t="shared" si="6"/>
        <v>0</v>
      </c>
      <c r="P29" s="76">
        <f t="shared" si="6"/>
        <v>0</v>
      </c>
      <c r="Q29" s="76">
        <f t="shared" si="6"/>
        <v>0</v>
      </c>
      <c r="R29" s="76">
        <f t="shared" si="6"/>
        <v>0</v>
      </c>
      <c r="S29" s="76">
        <f t="shared" si="6"/>
        <v>0</v>
      </c>
      <c r="T29" s="76">
        <f t="shared" si="6"/>
        <v>0</v>
      </c>
      <c r="U29" s="76">
        <f t="shared" si="6"/>
        <v>0</v>
      </c>
      <c r="V29" s="76">
        <f t="shared" si="6"/>
        <v>0</v>
      </c>
      <c r="W29" s="76">
        <f t="shared" si="6"/>
        <v>0</v>
      </c>
      <c r="X29" s="76">
        <f t="shared" si="6"/>
        <v>0</v>
      </c>
      <c r="Y29" s="76">
        <f t="shared" si="6"/>
        <v>0</v>
      </c>
      <c r="Z29" s="76">
        <f t="shared" si="6"/>
        <v>0</v>
      </c>
      <c r="AA29" s="76">
        <f t="shared" si="6"/>
        <v>0</v>
      </c>
      <c r="AB29" s="76">
        <f t="shared" si="6"/>
        <v>0</v>
      </c>
      <c r="AC29" s="76">
        <f t="shared" si="6"/>
        <v>0</v>
      </c>
      <c r="AD29" s="76">
        <f t="shared" si="6"/>
        <v>0</v>
      </c>
      <c r="AE29" s="76">
        <f t="shared" si="6"/>
        <v>0</v>
      </c>
      <c r="AF29" s="76">
        <f t="shared" si="6"/>
        <v>0</v>
      </c>
      <c r="AG29" s="76">
        <f t="shared" si="6"/>
        <v>0</v>
      </c>
    </row>
    <row r="30" spans="1:33" s="24" customFormat="1" ht="15.75" customHeight="1" x14ac:dyDescent="0.25">
      <c r="A30" s="136">
        <v>11</v>
      </c>
      <c r="B30" s="137" t="s">
        <v>139</v>
      </c>
      <c r="C30" s="76">
        <f>'5 Venituri si cheltuieli'!C23</f>
        <v>0</v>
      </c>
      <c r="D30" s="76">
        <f>'5 Venituri si cheltuieli'!D23</f>
        <v>0</v>
      </c>
      <c r="E30" s="76">
        <f>'5 Venituri si cheltuieli'!E23</f>
        <v>0</v>
      </c>
      <c r="F30" s="76">
        <f>'5 Venituri si cheltuieli'!F23</f>
        <v>0</v>
      </c>
      <c r="G30" s="76">
        <f>'5 Venituri si cheltuieli'!G23</f>
        <v>0</v>
      </c>
      <c r="H30" s="76">
        <f>'5 Venituri si cheltuieli'!H23</f>
        <v>0</v>
      </c>
      <c r="I30" s="76">
        <f>'5 Venituri si cheltuieli'!I23</f>
        <v>0</v>
      </c>
      <c r="J30" s="76">
        <f>'5 Venituri si cheltuieli'!J23</f>
        <v>0</v>
      </c>
      <c r="K30" s="76">
        <f>'5 Venituri si cheltuieli'!K23</f>
        <v>0</v>
      </c>
      <c r="L30" s="76">
        <f>'5 Venituri si cheltuieli'!L23</f>
        <v>0</v>
      </c>
      <c r="M30" s="76">
        <f>'5 Venituri si cheltuieli'!M23</f>
        <v>0</v>
      </c>
      <c r="N30" s="76">
        <f>'5 Venituri si cheltuieli'!N23</f>
        <v>0</v>
      </c>
      <c r="O30" s="76">
        <f>'5 Venituri si cheltuieli'!O23</f>
        <v>0</v>
      </c>
      <c r="P30" s="76">
        <f>'5 Venituri si cheltuieli'!P23</f>
        <v>0</v>
      </c>
      <c r="Q30" s="76">
        <f>'5 Venituri si cheltuieli'!Q23</f>
        <v>0</v>
      </c>
      <c r="R30" s="76">
        <f>'5 Venituri si cheltuieli'!R23</f>
        <v>0</v>
      </c>
      <c r="S30" s="76">
        <f>'5 Venituri si cheltuieli'!S23</f>
        <v>0</v>
      </c>
      <c r="T30" s="76">
        <f>'5 Venituri si cheltuieli'!T23</f>
        <v>0</v>
      </c>
      <c r="U30" s="76">
        <f>'5 Venituri si cheltuieli'!U23</f>
        <v>0</v>
      </c>
      <c r="V30" s="76">
        <f>'5 Venituri si cheltuieli'!V23</f>
        <v>0</v>
      </c>
      <c r="W30" s="76">
        <f>'5 Venituri si cheltuieli'!W23</f>
        <v>0</v>
      </c>
      <c r="X30" s="76">
        <f>'5 Venituri si cheltuieli'!X23</f>
        <v>0</v>
      </c>
      <c r="Y30" s="76">
        <f>'5 Venituri si cheltuieli'!Y23</f>
        <v>0</v>
      </c>
      <c r="Z30" s="76">
        <f>'5 Venituri si cheltuieli'!Z23</f>
        <v>0</v>
      </c>
      <c r="AA30" s="76">
        <f>'5 Venituri si cheltuieli'!AA23</f>
        <v>0</v>
      </c>
      <c r="AB30" s="76">
        <f>'5 Venituri si cheltuieli'!AB23</f>
        <v>0</v>
      </c>
      <c r="AC30" s="76">
        <f>'5 Venituri si cheltuieli'!AC23</f>
        <v>0</v>
      </c>
      <c r="AD30" s="76">
        <f>'5 Venituri si cheltuieli'!AD23</f>
        <v>0</v>
      </c>
      <c r="AE30" s="76">
        <f>'5 Venituri si cheltuieli'!AE23</f>
        <v>0</v>
      </c>
      <c r="AF30" s="76">
        <f>'5 Venituri si cheltuieli'!AF23</f>
        <v>0</v>
      </c>
      <c r="AG30" s="76">
        <f>'5 Venituri si cheltuieli'!AG23</f>
        <v>0</v>
      </c>
    </row>
    <row r="31" spans="1:33" s="24" customFormat="1" ht="15.75" customHeight="1" x14ac:dyDescent="0.25">
      <c r="A31" s="136">
        <v>12</v>
      </c>
      <c r="B31" s="138" t="s">
        <v>158</v>
      </c>
      <c r="C31" s="76">
        <f>'5 Venituri si cheltuieli'!C45</f>
        <v>0</v>
      </c>
      <c r="D31" s="76">
        <f>'5 Venituri si cheltuieli'!D45</f>
        <v>0</v>
      </c>
      <c r="E31" s="76">
        <f>'5 Venituri si cheltuieli'!E45</f>
        <v>0</v>
      </c>
      <c r="F31" s="76">
        <f>'5 Venituri si cheltuieli'!F45</f>
        <v>0</v>
      </c>
      <c r="G31" s="76">
        <f>'5 Venituri si cheltuieli'!G45</f>
        <v>0</v>
      </c>
      <c r="H31" s="76">
        <f>'5 Venituri si cheltuieli'!H45</f>
        <v>0</v>
      </c>
      <c r="I31" s="76">
        <f>'5 Venituri si cheltuieli'!I45</f>
        <v>0</v>
      </c>
      <c r="J31" s="76">
        <f>'5 Venituri si cheltuieli'!J45</f>
        <v>0</v>
      </c>
      <c r="K31" s="76">
        <f>'5 Venituri si cheltuieli'!K45</f>
        <v>0</v>
      </c>
      <c r="L31" s="76">
        <f>'5 Venituri si cheltuieli'!L45</f>
        <v>0</v>
      </c>
      <c r="M31" s="76">
        <f>'5 Venituri si cheltuieli'!M45</f>
        <v>0</v>
      </c>
      <c r="N31" s="76">
        <f>'5 Venituri si cheltuieli'!N45</f>
        <v>0</v>
      </c>
      <c r="O31" s="76">
        <f>'5 Venituri si cheltuieli'!O45</f>
        <v>0</v>
      </c>
      <c r="P31" s="76">
        <f>'5 Venituri si cheltuieli'!P45</f>
        <v>0</v>
      </c>
      <c r="Q31" s="76">
        <f>'5 Venituri si cheltuieli'!Q45</f>
        <v>0</v>
      </c>
      <c r="R31" s="76">
        <f>'5 Venituri si cheltuieli'!R45</f>
        <v>0</v>
      </c>
      <c r="S31" s="76">
        <f>'5 Venituri si cheltuieli'!S45</f>
        <v>0</v>
      </c>
      <c r="T31" s="76">
        <f>'5 Venituri si cheltuieli'!T45</f>
        <v>0</v>
      </c>
      <c r="U31" s="76">
        <f>'5 Venituri si cheltuieli'!U45</f>
        <v>0</v>
      </c>
      <c r="V31" s="76">
        <f>'5 Venituri si cheltuieli'!V45</f>
        <v>0</v>
      </c>
      <c r="W31" s="76">
        <f>'5 Venituri si cheltuieli'!W45</f>
        <v>0</v>
      </c>
      <c r="X31" s="76">
        <f>'5 Venituri si cheltuieli'!X45</f>
        <v>0</v>
      </c>
      <c r="Y31" s="76">
        <f>'5 Venituri si cheltuieli'!Y45</f>
        <v>0</v>
      </c>
      <c r="Z31" s="76">
        <f>'5 Venituri si cheltuieli'!Z45</f>
        <v>0</v>
      </c>
      <c r="AA31" s="76">
        <f>'5 Venituri si cheltuieli'!AA45</f>
        <v>0</v>
      </c>
      <c r="AB31" s="76">
        <f>'5 Venituri si cheltuieli'!AB45</f>
        <v>0</v>
      </c>
      <c r="AC31" s="76">
        <f>'5 Venituri si cheltuieli'!AC45</f>
        <v>0</v>
      </c>
      <c r="AD31" s="76">
        <f>'5 Venituri si cheltuieli'!AD45</f>
        <v>0</v>
      </c>
      <c r="AE31" s="76">
        <f>'5 Venituri si cheltuieli'!AE45</f>
        <v>0</v>
      </c>
      <c r="AF31" s="76">
        <f>'5 Venituri si cheltuieli'!AF45</f>
        <v>0</v>
      </c>
      <c r="AG31" s="76">
        <f>'5 Venituri si cheltuieli'!AG45</f>
        <v>0</v>
      </c>
    </row>
    <row r="32" spans="1:33" s="24" customFormat="1" ht="15.75" customHeight="1" x14ac:dyDescent="0.25">
      <c r="A32" s="504" t="s">
        <v>180</v>
      </c>
      <c r="B32" s="504" t="s">
        <v>176</v>
      </c>
      <c r="C32" s="76">
        <f>C29+C30-C31</f>
        <v>0</v>
      </c>
      <c r="D32" s="76">
        <f t="shared" ref="D32:AG32" si="7">D29+D30-D31</f>
        <v>0</v>
      </c>
      <c r="E32" s="76">
        <f t="shared" si="7"/>
        <v>0</v>
      </c>
      <c r="F32" s="76">
        <f t="shared" si="7"/>
        <v>0</v>
      </c>
      <c r="G32" s="76">
        <f t="shared" si="7"/>
        <v>0</v>
      </c>
      <c r="H32" s="76">
        <f t="shared" si="7"/>
        <v>0</v>
      </c>
      <c r="I32" s="76">
        <f t="shared" si="7"/>
        <v>0</v>
      </c>
      <c r="J32" s="76">
        <f t="shared" si="7"/>
        <v>0</v>
      </c>
      <c r="K32" s="76">
        <f t="shared" si="7"/>
        <v>0</v>
      </c>
      <c r="L32" s="76">
        <f t="shared" si="7"/>
        <v>0</v>
      </c>
      <c r="M32" s="76">
        <f t="shared" si="7"/>
        <v>0</v>
      </c>
      <c r="N32" s="76">
        <f t="shared" si="7"/>
        <v>0</v>
      </c>
      <c r="O32" s="76">
        <f t="shared" si="7"/>
        <v>0</v>
      </c>
      <c r="P32" s="76">
        <f t="shared" si="7"/>
        <v>0</v>
      </c>
      <c r="Q32" s="76">
        <f t="shared" si="7"/>
        <v>0</v>
      </c>
      <c r="R32" s="76">
        <f t="shared" si="7"/>
        <v>0</v>
      </c>
      <c r="S32" s="76">
        <f t="shared" si="7"/>
        <v>0</v>
      </c>
      <c r="T32" s="76">
        <f t="shared" si="7"/>
        <v>0</v>
      </c>
      <c r="U32" s="76">
        <f t="shared" si="7"/>
        <v>0</v>
      </c>
      <c r="V32" s="76">
        <f t="shared" si="7"/>
        <v>0</v>
      </c>
      <c r="W32" s="76">
        <f t="shared" si="7"/>
        <v>0</v>
      </c>
      <c r="X32" s="76">
        <f t="shared" si="7"/>
        <v>0</v>
      </c>
      <c r="Y32" s="76">
        <f t="shared" si="7"/>
        <v>0</v>
      </c>
      <c r="Z32" s="76">
        <f t="shared" si="7"/>
        <v>0</v>
      </c>
      <c r="AA32" s="76">
        <f t="shared" si="7"/>
        <v>0</v>
      </c>
      <c r="AB32" s="76">
        <f t="shared" si="7"/>
        <v>0</v>
      </c>
      <c r="AC32" s="76">
        <f t="shared" si="7"/>
        <v>0</v>
      </c>
      <c r="AD32" s="76">
        <f t="shared" si="7"/>
        <v>0</v>
      </c>
      <c r="AE32" s="76">
        <f t="shared" si="7"/>
        <v>0</v>
      </c>
      <c r="AF32" s="76">
        <f t="shared" si="7"/>
        <v>0</v>
      </c>
      <c r="AG32" s="76">
        <f t="shared" si="7"/>
        <v>0</v>
      </c>
    </row>
    <row r="33" spans="1:33" s="24" customFormat="1" ht="15.75" customHeight="1" x14ac:dyDescent="0.25">
      <c r="A33" s="126">
        <v>13</v>
      </c>
      <c r="B33" s="120" t="s">
        <v>181</v>
      </c>
      <c r="C33" s="139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</row>
    <row r="34" spans="1:33" s="24" customFormat="1" ht="15.75" customHeight="1" x14ac:dyDescent="0.25">
      <c r="A34" s="504" t="s">
        <v>182</v>
      </c>
      <c r="B34" s="504"/>
      <c r="C34" s="76">
        <f>C32-C33</f>
        <v>0</v>
      </c>
      <c r="D34" s="133">
        <f t="shared" ref="D34:AG34" si="8">D32-D33</f>
        <v>0</v>
      </c>
      <c r="E34" s="133">
        <f t="shared" si="8"/>
        <v>0</v>
      </c>
      <c r="F34" s="133">
        <f t="shared" si="8"/>
        <v>0</v>
      </c>
      <c r="G34" s="133">
        <f t="shared" si="8"/>
        <v>0</v>
      </c>
      <c r="H34" s="133">
        <f t="shared" si="8"/>
        <v>0</v>
      </c>
      <c r="I34" s="133">
        <f t="shared" si="8"/>
        <v>0</v>
      </c>
      <c r="J34" s="133">
        <f t="shared" si="8"/>
        <v>0</v>
      </c>
      <c r="K34" s="133">
        <f t="shared" si="8"/>
        <v>0</v>
      </c>
      <c r="L34" s="133">
        <f t="shared" si="8"/>
        <v>0</v>
      </c>
      <c r="M34" s="133">
        <f t="shared" si="8"/>
        <v>0</v>
      </c>
      <c r="N34" s="133">
        <f t="shared" si="8"/>
        <v>0</v>
      </c>
      <c r="O34" s="133">
        <f t="shared" si="8"/>
        <v>0</v>
      </c>
      <c r="P34" s="133">
        <f t="shared" si="8"/>
        <v>0</v>
      </c>
      <c r="Q34" s="133">
        <f t="shared" si="8"/>
        <v>0</v>
      </c>
      <c r="R34" s="133">
        <f t="shared" si="8"/>
        <v>0</v>
      </c>
      <c r="S34" s="133">
        <f t="shared" si="8"/>
        <v>0</v>
      </c>
      <c r="T34" s="76">
        <f t="shared" si="8"/>
        <v>0</v>
      </c>
      <c r="U34" s="76">
        <f t="shared" si="8"/>
        <v>0</v>
      </c>
      <c r="V34" s="76">
        <f t="shared" si="8"/>
        <v>0</v>
      </c>
      <c r="W34" s="76">
        <f t="shared" si="8"/>
        <v>0</v>
      </c>
      <c r="X34" s="76">
        <f t="shared" si="8"/>
        <v>0</v>
      </c>
      <c r="Y34" s="76">
        <f t="shared" si="8"/>
        <v>0</v>
      </c>
      <c r="Z34" s="76">
        <f t="shared" si="8"/>
        <v>0</v>
      </c>
      <c r="AA34" s="76">
        <f t="shared" si="8"/>
        <v>0</v>
      </c>
      <c r="AB34" s="76">
        <f t="shared" si="8"/>
        <v>0</v>
      </c>
      <c r="AC34" s="76">
        <f t="shared" si="8"/>
        <v>0</v>
      </c>
      <c r="AD34" s="76">
        <f t="shared" si="8"/>
        <v>0</v>
      </c>
      <c r="AE34" s="76">
        <f t="shared" si="8"/>
        <v>0</v>
      </c>
      <c r="AF34" s="76">
        <f t="shared" si="8"/>
        <v>0</v>
      </c>
      <c r="AG34" s="76">
        <f t="shared" si="8"/>
        <v>0</v>
      </c>
    </row>
  </sheetData>
  <mergeCells count="36">
    <mergeCell ref="A1:M1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  <mergeCell ref="A17:B17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N6"/>
    <mergeCell ref="A11:B11"/>
    <mergeCell ref="A12:N12"/>
    <mergeCell ref="A32:B32"/>
    <mergeCell ref="A34:B34"/>
    <mergeCell ref="A18:B18"/>
    <mergeCell ref="A19:N19"/>
    <mergeCell ref="A20:B20"/>
    <mergeCell ref="A21:N21"/>
    <mergeCell ref="A27:B27"/>
    <mergeCell ref="A28:B2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 tint="0.14999847407452621"/>
    <pageSetUpPr fitToPage="1"/>
  </sheetPr>
  <dimension ref="A2:AG81"/>
  <sheetViews>
    <sheetView topLeftCell="A34" workbookViewId="0">
      <selection activeCell="B64" sqref="B64"/>
    </sheetView>
  </sheetViews>
  <sheetFormatPr defaultRowHeight="14.4" x14ac:dyDescent="0.25"/>
  <cols>
    <col min="1" max="1" width="6.109375" style="185" customWidth="1"/>
    <col min="2" max="2" width="59.44140625" style="186" customWidth="1"/>
    <col min="3" max="3" width="7.44140625" style="187" customWidth="1"/>
    <col min="4" max="18" width="4.33203125" style="188" customWidth="1"/>
    <col min="19" max="19" width="4.33203125" style="141" customWidth="1"/>
    <col min="20" max="29" width="6" style="142" customWidth="1"/>
    <col min="30" max="33" width="6" style="143" customWidth="1"/>
    <col min="34" max="34" width="33" style="144" customWidth="1"/>
    <col min="35" max="267" width="9.109375" style="144"/>
    <col min="268" max="268" width="6.109375" style="144" customWidth="1"/>
    <col min="269" max="269" width="79.5546875" style="144" customWidth="1"/>
    <col min="270" max="273" width="14.6640625" style="144" customWidth="1"/>
    <col min="274" max="523" width="9.109375" style="144"/>
    <col min="524" max="524" width="6.109375" style="144" customWidth="1"/>
    <col min="525" max="525" width="79.5546875" style="144" customWidth="1"/>
    <col min="526" max="529" width="14.6640625" style="144" customWidth="1"/>
    <col min="530" max="779" width="9.109375" style="144"/>
    <col min="780" max="780" width="6.109375" style="144" customWidth="1"/>
    <col min="781" max="781" width="79.5546875" style="144" customWidth="1"/>
    <col min="782" max="785" width="14.6640625" style="144" customWidth="1"/>
    <col min="786" max="1035" width="9.109375" style="144"/>
    <col min="1036" max="1036" width="6.109375" style="144" customWidth="1"/>
    <col min="1037" max="1037" width="79.5546875" style="144" customWidth="1"/>
    <col min="1038" max="1041" width="14.6640625" style="144" customWidth="1"/>
    <col min="1042" max="1291" width="9.109375" style="144"/>
    <col min="1292" max="1292" width="6.109375" style="144" customWidth="1"/>
    <col min="1293" max="1293" width="79.5546875" style="144" customWidth="1"/>
    <col min="1294" max="1297" width="14.6640625" style="144" customWidth="1"/>
    <col min="1298" max="1547" width="9.109375" style="144"/>
    <col min="1548" max="1548" width="6.109375" style="144" customWidth="1"/>
    <col min="1549" max="1549" width="79.5546875" style="144" customWidth="1"/>
    <col min="1550" max="1553" width="14.6640625" style="144" customWidth="1"/>
    <col min="1554" max="1803" width="9.109375" style="144"/>
    <col min="1804" max="1804" width="6.109375" style="144" customWidth="1"/>
    <col min="1805" max="1805" width="79.5546875" style="144" customWidth="1"/>
    <col min="1806" max="1809" width="14.6640625" style="144" customWidth="1"/>
    <col min="1810" max="2059" width="9.109375" style="144"/>
    <col min="2060" max="2060" width="6.109375" style="144" customWidth="1"/>
    <col min="2061" max="2061" width="79.5546875" style="144" customWidth="1"/>
    <col min="2062" max="2065" width="14.6640625" style="144" customWidth="1"/>
    <col min="2066" max="2315" width="9.109375" style="144"/>
    <col min="2316" max="2316" width="6.109375" style="144" customWidth="1"/>
    <col min="2317" max="2317" width="79.5546875" style="144" customWidth="1"/>
    <col min="2318" max="2321" width="14.6640625" style="144" customWidth="1"/>
    <col min="2322" max="2571" width="9.109375" style="144"/>
    <col min="2572" max="2572" width="6.109375" style="144" customWidth="1"/>
    <col min="2573" max="2573" width="79.5546875" style="144" customWidth="1"/>
    <col min="2574" max="2577" width="14.6640625" style="144" customWidth="1"/>
    <col min="2578" max="2827" width="9.109375" style="144"/>
    <col min="2828" max="2828" width="6.109375" style="144" customWidth="1"/>
    <col min="2829" max="2829" width="79.5546875" style="144" customWidth="1"/>
    <col min="2830" max="2833" width="14.6640625" style="144" customWidth="1"/>
    <col min="2834" max="3083" width="9.109375" style="144"/>
    <col min="3084" max="3084" width="6.109375" style="144" customWidth="1"/>
    <col min="3085" max="3085" width="79.5546875" style="144" customWidth="1"/>
    <col min="3086" max="3089" width="14.6640625" style="144" customWidth="1"/>
    <col min="3090" max="3339" width="9.109375" style="144"/>
    <col min="3340" max="3340" width="6.109375" style="144" customWidth="1"/>
    <col min="3341" max="3341" width="79.5546875" style="144" customWidth="1"/>
    <col min="3342" max="3345" width="14.6640625" style="144" customWidth="1"/>
    <col min="3346" max="3595" width="9.109375" style="144"/>
    <col min="3596" max="3596" width="6.109375" style="144" customWidth="1"/>
    <col min="3597" max="3597" width="79.5546875" style="144" customWidth="1"/>
    <col min="3598" max="3601" width="14.6640625" style="144" customWidth="1"/>
    <col min="3602" max="3851" width="9.109375" style="144"/>
    <col min="3852" max="3852" width="6.109375" style="144" customWidth="1"/>
    <col min="3853" max="3853" width="79.5546875" style="144" customWidth="1"/>
    <col min="3854" max="3857" width="14.6640625" style="144" customWidth="1"/>
    <col min="3858" max="4107" width="9.109375" style="144"/>
    <col min="4108" max="4108" width="6.109375" style="144" customWidth="1"/>
    <col min="4109" max="4109" width="79.5546875" style="144" customWidth="1"/>
    <col min="4110" max="4113" width="14.6640625" style="144" customWidth="1"/>
    <col min="4114" max="4363" width="9.109375" style="144"/>
    <col min="4364" max="4364" width="6.109375" style="144" customWidth="1"/>
    <col min="4365" max="4365" width="79.5546875" style="144" customWidth="1"/>
    <col min="4366" max="4369" width="14.6640625" style="144" customWidth="1"/>
    <col min="4370" max="4619" width="9.109375" style="144"/>
    <col min="4620" max="4620" width="6.109375" style="144" customWidth="1"/>
    <col min="4621" max="4621" width="79.5546875" style="144" customWidth="1"/>
    <col min="4622" max="4625" width="14.6640625" style="144" customWidth="1"/>
    <col min="4626" max="4875" width="9.109375" style="144"/>
    <col min="4876" max="4876" width="6.109375" style="144" customWidth="1"/>
    <col min="4877" max="4877" width="79.5546875" style="144" customWidth="1"/>
    <col min="4878" max="4881" width="14.6640625" style="144" customWidth="1"/>
    <col min="4882" max="5131" width="9.109375" style="144"/>
    <col min="5132" max="5132" width="6.109375" style="144" customWidth="1"/>
    <col min="5133" max="5133" width="79.5546875" style="144" customWidth="1"/>
    <col min="5134" max="5137" width="14.6640625" style="144" customWidth="1"/>
    <col min="5138" max="5387" width="9.109375" style="144"/>
    <col min="5388" max="5388" width="6.109375" style="144" customWidth="1"/>
    <col min="5389" max="5389" width="79.5546875" style="144" customWidth="1"/>
    <col min="5390" max="5393" width="14.6640625" style="144" customWidth="1"/>
    <col min="5394" max="5643" width="9.109375" style="144"/>
    <col min="5644" max="5644" width="6.109375" style="144" customWidth="1"/>
    <col min="5645" max="5645" width="79.5546875" style="144" customWidth="1"/>
    <col min="5646" max="5649" width="14.6640625" style="144" customWidth="1"/>
    <col min="5650" max="5899" width="9.109375" style="144"/>
    <col min="5900" max="5900" width="6.109375" style="144" customWidth="1"/>
    <col min="5901" max="5901" width="79.5546875" style="144" customWidth="1"/>
    <col min="5902" max="5905" width="14.6640625" style="144" customWidth="1"/>
    <col min="5906" max="6155" width="9.109375" style="144"/>
    <col min="6156" max="6156" width="6.109375" style="144" customWidth="1"/>
    <col min="6157" max="6157" width="79.5546875" style="144" customWidth="1"/>
    <col min="6158" max="6161" width="14.6640625" style="144" customWidth="1"/>
    <col min="6162" max="6411" width="9.109375" style="144"/>
    <col min="6412" max="6412" width="6.109375" style="144" customWidth="1"/>
    <col min="6413" max="6413" width="79.5546875" style="144" customWidth="1"/>
    <col min="6414" max="6417" width="14.6640625" style="144" customWidth="1"/>
    <col min="6418" max="6667" width="9.109375" style="144"/>
    <col min="6668" max="6668" width="6.109375" style="144" customWidth="1"/>
    <col min="6669" max="6669" width="79.5546875" style="144" customWidth="1"/>
    <col min="6670" max="6673" width="14.6640625" style="144" customWidth="1"/>
    <col min="6674" max="6923" width="9.109375" style="144"/>
    <col min="6924" max="6924" width="6.109375" style="144" customWidth="1"/>
    <col min="6925" max="6925" width="79.5546875" style="144" customWidth="1"/>
    <col min="6926" max="6929" width="14.6640625" style="144" customWidth="1"/>
    <col min="6930" max="7179" width="9.109375" style="144"/>
    <col min="7180" max="7180" width="6.109375" style="144" customWidth="1"/>
    <col min="7181" max="7181" width="79.5546875" style="144" customWidth="1"/>
    <col min="7182" max="7185" width="14.6640625" style="144" customWidth="1"/>
    <col min="7186" max="7435" width="9.109375" style="144"/>
    <col min="7436" max="7436" width="6.109375" style="144" customWidth="1"/>
    <col min="7437" max="7437" width="79.5546875" style="144" customWidth="1"/>
    <col min="7438" max="7441" width="14.6640625" style="144" customWidth="1"/>
    <col min="7442" max="7691" width="9.109375" style="144"/>
    <col min="7692" max="7692" width="6.109375" style="144" customWidth="1"/>
    <col min="7693" max="7693" width="79.5546875" style="144" customWidth="1"/>
    <col min="7694" max="7697" width="14.6640625" style="144" customWidth="1"/>
    <col min="7698" max="7947" width="9.109375" style="144"/>
    <col min="7948" max="7948" width="6.109375" style="144" customWidth="1"/>
    <col min="7949" max="7949" width="79.5546875" style="144" customWidth="1"/>
    <col min="7950" max="7953" width="14.6640625" style="144" customWidth="1"/>
    <col min="7954" max="8203" width="9.109375" style="144"/>
    <col min="8204" max="8204" width="6.109375" style="144" customWidth="1"/>
    <col min="8205" max="8205" width="79.5546875" style="144" customWidth="1"/>
    <col min="8206" max="8209" width="14.6640625" style="144" customWidth="1"/>
    <col min="8210" max="8459" width="9.109375" style="144"/>
    <col min="8460" max="8460" width="6.109375" style="144" customWidth="1"/>
    <col min="8461" max="8461" width="79.5546875" style="144" customWidth="1"/>
    <col min="8462" max="8465" width="14.6640625" style="144" customWidth="1"/>
    <col min="8466" max="8715" width="9.109375" style="144"/>
    <col min="8716" max="8716" width="6.109375" style="144" customWidth="1"/>
    <col min="8717" max="8717" width="79.5546875" style="144" customWidth="1"/>
    <col min="8718" max="8721" width="14.6640625" style="144" customWidth="1"/>
    <col min="8722" max="8971" width="9.109375" style="144"/>
    <col min="8972" max="8972" width="6.109375" style="144" customWidth="1"/>
    <col min="8973" max="8973" width="79.5546875" style="144" customWidth="1"/>
    <col min="8974" max="8977" width="14.6640625" style="144" customWidth="1"/>
    <col min="8978" max="9227" width="9.109375" style="144"/>
    <col min="9228" max="9228" width="6.109375" style="144" customWidth="1"/>
    <col min="9229" max="9229" width="79.5546875" style="144" customWidth="1"/>
    <col min="9230" max="9233" width="14.6640625" style="144" customWidth="1"/>
    <col min="9234" max="9483" width="9.109375" style="144"/>
    <col min="9484" max="9484" width="6.109375" style="144" customWidth="1"/>
    <col min="9485" max="9485" width="79.5546875" style="144" customWidth="1"/>
    <col min="9486" max="9489" width="14.6640625" style="144" customWidth="1"/>
    <col min="9490" max="9739" width="9.109375" style="144"/>
    <col min="9740" max="9740" width="6.109375" style="144" customWidth="1"/>
    <col min="9741" max="9741" width="79.5546875" style="144" customWidth="1"/>
    <col min="9742" max="9745" width="14.6640625" style="144" customWidth="1"/>
    <col min="9746" max="9995" width="9.109375" style="144"/>
    <col min="9996" max="9996" width="6.109375" style="144" customWidth="1"/>
    <col min="9997" max="9997" width="79.5546875" style="144" customWidth="1"/>
    <col min="9998" max="10001" width="14.6640625" style="144" customWidth="1"/>
    <col min="10002" max="10251" width="9.109375" style="144"/>
    <col min="10252" max="10252" width="6.109375" style="144" customWidth="1"/>
    <col min="10253" max="10253" width="79.5546875" style="144" customWidth="1"/>
    <col min="10254" max="10257" width="14.6640625" style="144" customWidth="1"/>
    <col min="10258" max="10507" width="9.109375" style="144"/>
    <col min="10508" max="10508" width="6.109375" style="144" customWidth="1"/>
    <col min="10509" max="10509" width="79.5546875" style="144" customWidth="1"/>
    <col min="10510" max="10513" width="14.6640625" style="144" customWidth="1"/>
    <col min="10514" max="10763" width="9.109375" style="144"/>
    <col min="10764" max="10764" width="6.109375" style="144" customWidth="1"/>
    <col min="10765" max="10765" width="79.5546875" style="144" customWidth="1"/>
    <col min="10766" max="10769" width="14.6640625" style="144" customWidth="1"/>
    <col min="10770" max="11019" width="9.109375" style="144"/>
    <col min="11020" max="11020" width="6.109375" style="144" customWidth="1"/>
    <col min="11021" max="11021" width="79.5546875" style="144" customWidth="1"/>
    <col min="11022" max="11025" width="14.6640625" style="144" customWidth="1"/>
    <col min="11026" max="11275" width="9.109375" style="144"/>
    <col min="11276" max="11276" width="6.109375" style="144" customWidth="1"/>
    <col min="11277" max="11277" width="79.5546875" style="144" customWidth="1"/>
    <col min="11278" max="11281" width="14.6640625" style="144" customWidth="1"/>
    <col min="11282" max="11531" width="9.109375" style="144"/>
    <col min="11532" max="11532" width="6.109375" style="144" customWidth="1"/>
    <col min="11533" max="11533" width="79.5546875" style="144" customWidth="1"/>
    <col min="11534" max="11537" width="14.6640625" style="144" customWidth="1"/>
    <col min="11538" max="11787" width="9.109375" style="144"/>
    <col min="11788" max="11788" width="6.109375" style="144" customWidth="1"/>
    <col min="11789" max="11789" width="79.5546875" style="144" customWidth="1"/>
    <col min="11790" max="11793" width="14.6640625" style="144" customWidth="1"/>
    <col min="11794" max="12043" width="9.109375" style="144"/>
    <col min="12044" max="12044" width="6.109375" style="144" customWidth="1"/>
    <col min="12045" max="12045" width="79.5546875" style="144" customWidth="1"/>
    <col min="12046" max="12049" width="14.6640625" style="144" customWidth="1"/>
    <col min="12050" max="12299" width="9.109375" style="144"/>
    <col min="12300" max="12300" width="6.109375" style="144" customWidth="1"/>
    <col min="12301" max="12301" width="79.5546875" style="144" customWidth="1"/>
    <col min="12302" max="12305" width="14.6640625" style="144" customWidth="1"/>
    <col min="12306" max="12555" width="9.109375" style="144"/>
    <col min="12556" max="12556" width="6.109375" style="144" customWidth="1"/>
    <col min="12557" max="12557" width="79.5546875" style="144" customWidth="1"/>
    <col min="12558" max="12561" width="14.6640625" style="144" customWidth="1"/>
    <col min="12562" max="12811" width="9.109375" style="144"/>
    <col min="12812" max="12812" width="6.109375" style="144" customWidth="1"/>
    <col min="12813" max="12813" width="79.5546875" style="144" customWidth="1"/>
    <col min="12814" max="12817" width="14.6640625" style="144" customWidth="1"/>
    <col min="12818" max="13067" width="9.109375" style="144"/>
    <col min="13068" max="13068" width="6.109375" style="144" customWidth="1"/>
    <col min="13069" max="13069" width="79.5546875" style="144" customWidth="1"/>
    <col min="13070" max="13073" width="14.6640625" style="144" customWidth="1"/>
    <col min="13074" max="13323" width="9.109375" style="144"/>
    <col min="13324" max="13324" width="6.109375" style="144" customWidth="1"/>
    <col min="13325" max="13325" width="79.5546875" style="144" customWidth="1"/>
    <col min="13326" max="13329" width="14.6640625" style="144" customWidth="1"/>
    <col min="13330" max="13579" width="9.109375" style="144"/>
    <col min="13580" max="13580" width="6.109375" style="144" customWidth="1"/>
    <col min="13581" max="13581" width="79.5546875" style="144" customWidth="1"/>
    <col min="13582" max="13585" width="14.6640625" style="144" customWidth="1"/>
    <col min="13586" max="13835" width="9.109375" style="144"/>
    <col min="13836" max="13836" width="6.109375" style="144" customWidth="1"/>
    <col min="13837" max="13837" width="79.5546875" style="144" customWidth="1"/>
    <col min="13838" max="13841" width="14.6640625" style="144" customWidth="1"/>
    <col min="13842" max="14091" width="9.109375" style="144"/>
    <col min="14092" max="14092" width="6.109375" style="144" customWidth="1"/>
    <col min="14093" max="14093" width="79.5546875" style="144" customWidth="1"/>
    <col min="14094" max="14097" width="14.6640625" style="144" customWidth="1"/>
    <col min="14098" max="14347" width="9.109375" style="144"/>
    <col min="14348" max="14348" width="6.109375" style="144" customWidth="1"/>
    <col min="14349" max="14349" width="79.5546875" style="144" customWidth="1"/>
    <col min="14350" max="14353" width="14.6640625" style="144" customWidth="1"/>
    <col min="14354" max="14603" width="9.109375" style="144"/>
    <col min="14604" max="14604" width="6.109375" style="144" customWidth="1"/>
    <col min="14605" max="14605" width="79.5546875" style="144" customWidth="1"/>
    <col min="14606" max="14609" width="14.6640625" style="144" customWidth="1"/>
    <col min="14610" max="14859" width="9.109375" style="144"/>
    <col min="14860" max="14860" width="6.109375" style="144" customWidth="1"/>
    <col min="14861" max="14861" width="79.5546875" style="144" customWidth="1"/>
    <col min="14862" max="14865" width="14.6640625" style="144" customWidth="1"/>
    <col min="14866" max="15115" width="9.109375" style="144"/>
    <col min="15116" max="15116" width="6.109375" style="144" customWidth="1"/>
    <col min="15117" max="15117" width="79.5546875" style="144" customWidth="1"/>
    <col min="15118" max="15121" width="14.6640625" style="144" customWidth="1"/>
    <col min="15122" max="15371" width="9.109375" style="144"/>
    <col min="15372" max="15372" width="6.109375" style="144" customWidth="1"/>
    <col min="15373" max="15373" width="79.5546875" style="144" customWidth="1"/>
    <col min="15374" max="15377" width="14.6640625" style="144" customWidth="1"/>
    <col min="15378" max="15627" width="9.109375" style="144"/>
    <col min="15628" max="15628" width="6.109375" style="144" customWidth="1"/>
    <col min="15629" max="15629" width="79.5546875" style="144" customWidth="1"/>
    <col min="15630" max="15633" width="14.6640625" style="144" customWidth="1"/>
    <col min="15634" max="15883" width="9.109375" style="144"/>
    <col min="15884" max="15884" width="6.109375" style="144" customWidth="1"/>
    <col min="15885" max="15885" width="79.5546875" style="144" customWidth="1"/>
    <col min="15886" max="15889" width="14.6640625" style="144" customWidth="1"/>
    <col min="15890" max="16139" width="9.109375" style="144"/>
    <col min="16140" max="16140" width="6.109375" style="144" customWidth="1"/>
    <col min="16141" max="16141" width="79.5546875" style="144" customWidth="1"/>
    <col min="16142" max="16145" width="14.6640625" style="144" customWidth="1"/>
    <col min="16146" max="16384" width="9.109375" style="144"/>
  </cols>
  <sheetData>
    <row r="2" spans="1:33" ht="26.4" x14ac:dyDescent="0.3">
      <c r="A2" s="529" t="s">
        <v>183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0"/>
      <c r="N2" s="530"/>
      <c r="O2" s="530"/>
      <c r="P2" s="530"/>
      <c r="Q2" s="530"/>
      <c r="R2" s="530"/>
      <c r="AC2" s="142" t="s">
        <v>61</v>
      </c>
    </row>
    <row r="3" spans="1:33" customFormat="1" ht="39.6" x14ac:dyDescent="0.25">
      <c r="A3" s="531" t="s">
        <v>162</v>
      </c>
      <c r="B3" s="494" t="s">
        <v>163</v>
      </c>
      <c r="C3" s="76" t="s">
        <v>122</v>
      </c>
      <c r="D3" s="497" t="s">
        <v>77</v>
      </c>
      <c r="E3" s="498"/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  <c r="S3" s="498"/>
      <c r="T3" s="498"/>
      <c r="U3" s="498"/>
      <c r="V3" s="498"/>
      <c r="W3" s="498"/>
      <c r="X3" s="497" t="s">
        <v>123</v>
      </c>
      <c r="Y3" s="497"/>
      <c r="Z3" s="497"/>
      <c r="AA3" s="497"/>
      <c r="AB3" s="497"/>
      <c r="AC3" s="497"/>
      <c r="AD3" s="497"/>
      <c r="AE3" s="497"/>
      <c r="AF3" s="497"/>
      <c r="AG3" s="497"/>
    </row>
    <row r="4" spans="1:33" customFormat="1" ht="15" customHeight="1" x14ac:dyDescent="0.25">
      <c r="A4" s="513"/>
      <c r="B4" s="514"/>
      <c r="C4" s="499" t="s">
        <v>115</v>
      </c>
      <c r="D4" s="500" t="s">
        <v>62</v>
      </c>
      <c r="E4" s="500"/>
      <c r="F4" s="500"/>
      <c r="G4" s="500"/>
      <c r="H4" s="500" t="s">
        <v>63</v>
      </c>
      <c r="I4" s="500"/>
      <c r="J4" s="500"/>
      <c r="K4" s="500"/>
      <c r="L4" s="501" t="s">
        <v>64</v>
      </c>
      <c r="M4" s="502"/>
      <c r="N4" s="502"/>
      <c r="O4" s="503"/>
      <c r="P4" s="501" t="s">
        <v>65</v>
      </c>
      <c r="Q4" s="502"/>
      <c r="R4" s="502"/>
      <c r="S4" s="503"/>
      <c r="T4" s="488" t="s">
        <v>124</v>
      </c>
      <c r="U4" s="488" t="s">
        <v>125</v>
      </c>
      <c r="V4" s="488" t="s">
        <v>126</v>
      </c>
      <c r="W4" s="488" t="s">
        <v>127</v>
      </c>
      <c r="X4" s="488">
        <v>5</v>
      </c>
      <c r="Y4" s="488">
        <v>6</v>
      </c>
      <c r="Z4" s="488">
        <v>7</v>
      </c>
      <c r="AA4" s="488">
        <v>8</v>
      </c>
      <c r="AB4" s="488">
        <v>9</v>
      </c>
      <c r="AC4" s="488">
        <v>10</v>
      </c>
      <c r="AD4" s="488">
        <v>11</v>
      </c>
      <c r="AE4" s="488">
        <v>12</v>
      </c>
      <c r="AF4" s="488">
        <v>13</v>
      </c>
      <c r="AG4" s="488">
        <v>14</v>
      </c>
    </row>
    <row r="5" spans="1:33" customFormat="1" ht="13.2" x14ac:dyDescent="0.25">
      <c r="A5" s="513"/>
      <c r="B5" s="515"/>
      <c r="C5" s="499"/>
      <c r="D5" s="77" t="s">
        <v>128</v>
      </c>
      <c r="E5" s="77" t="s">
        <v>129</v>
      </c>
      <c r="F5" s="77" t="s">
        <v>130</v>
      </c>
      <c r="G5" s="77" t="s">
        <v>131</v>
      </c>
      <c r="H5" s="77" t="s">
        <v>128</v>
      </c>
      <c r="I5" s="77" t="s">
        <v>129</v>
      </c>
      <c r="J5" s="77" t="s">
        <v>130</v>
      </c>
      <c r="K5" s="77" t="s">
        <v>131</v>
      </c>
      <c r="L5" s="77" t="s">
        <v>128</v>
      </c>
      <c r="M5" s="77" t="s">
        <v>129</v>
      </c>
      <c r="N5" s="77" t="s">
        <v>130</v>
      </c>
      <c r="O5" s="77" t="s">
        <v>131</v>
      </c>
      <c r="P5" s="77" t="s">
        <v>128</v>
      </c>
      <c r="Q5" s="77" t="s">
        <v>129</v>
      </c>
      <c r="R5" s="77" t="s">
        <v>130</v>
      </c>
      <c r="S5" s="77" t="s">
        <v>131</v>
      </c>
      <c r="T5" s="489"/>
      <c r="U5" s="489"/>
      <c r="V5" s="489"/>
      <c r="W5" s="489"/>
      <c r="X5" s="489"/>
      <c r="Y5" s="489"/>
      <c r="Z5" s="489"/>
      <c r="AA5" s="489"/>
      <c r="AB5" s="489"/>
      <c r="AC5" s="489"/>
      <c r="AD5" s="489"/>
      <c r="AE5" s="489"/>
      <c r="AF5" s="489"/>
      <c r="AG5" s="489"/>
    </row>
    <row r="6" spans="1:33" x14ac:dyDescent="0.25">
      <c r="A6" s="526" t="s">
        <v>184</v>
      </c>
      <c r="B6" s="527"/>
      <c r="C6" s="527"/>
      <c r="D6" s="527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  <c r="P6" s="527"/>
      <c r="Q6" s="527"/>
      <c r="R6" s="527"/>
      <c r="S6" s="145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7"/>
      <c r="AE6" s="147"/>
      <c r="AF6" s="147"/>
      <c r="AG6" s="147"/>
    </row>
    <row r="7" spans="1:33" x14ac:dyDescent="0.25">
      <c r="A7" s="148"/>
      <c r="B7" s="61" t="s">
        <v>185</v>
      </c>
      <c r="C7" s="60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50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2"/>
      <c r="AE7" s="152"/>
      <c r="AF7" s="152"/>
      <c r="AG7" s="152"/>
    </row>
    <row r="8" spans="1:33" x14ac:dyDescent="0.25">
      <c r="A8" s="153">
        <v>1</v>
      </c>
      <c r="B8" s="99" t="s">
        <v>186</v>
      </c>
      <c r="C8" s="154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6">
        <f>SUM(D8:G8)</f>
        <v>0</v>
      </c>
      <c r="U8" s="156">
        <f>SUM(H8:K8)</f>
        <v>0</v>
      </c>
      <c r="V8" s="156">
        <f>SUM(L8:O8)</f>
        <v>0</v>
      </c>
      <c r="W8" s="156">
        <f>SUM(P8:S8)</f>
        <v>0</v>
      </c>
      <c r="X8" s="154"/>
      <c r="Y8" s="154"/>
      <c r="Z8" s="154"/>
      <c r="AA8" s="154"/>
      <c r="AB8" s="154"/>
      <c r="AC8" s="154"/>
      <c r="AD8" s="154"/>
      <c r="AE8" s="154"/>
      <c r="AF8" s="154"/>
      <c r="AG8" s="154"/>
    </row>
    <row r="9" spans="1:33" x14ac:dyDescent="0.25">
      <c r="A9" s="157">
        <v>2</v>
      </c>
      <c r="B9" s="99" t="s">
        <v>187</v>
      </c>
      <c r="C9" s="158">
        <f>C10+C11</f>
        <v>0</v>
      </c>
      <c r="D9" s="158">
        <f t="shared" ref="D9:S9" si="0">D10+D11</f>
        <v>0</v>
      </c>
      <c r="E9" s="158">
        <f t="shared" si="0"/>
        <v>0</v>
      </c>
      <c r="F9" s="158">
        <f>F10+F11</f>
        <v>0</v>
      </c>
      <c r="G9" s="158">
        <f t="shared" si="0"/>
        <v>0</v>
      </c>
      <c r="H9" s="158">
        <f t="shared" si="0"/>
        <v>0</v>
      </c>
      <c r="I9" s="158">
        <f t="shared" si="0"/>
        <v>0</v>
      </c>
      <c r="J9" s="158">
        <f t="shared" si="0"/>
        <v>0</v>
      </c>
      <c r="K9" s="158">
        <f t="shared" si="0"/>
        <v>0</v>
      </c>
      <c r="L9" s="158">
        <f t="shared" si="0"/>
        <v>0</v>
      </c>
      <c r="M9" s="158">
        <f t="shared" si="0"/>
        <v>0</v>
      </c>
      <c r="N9" s="158">
        <f t="shared" si="0"/>
        <v>0</v>
      </c>
      <c r="O9" s="158">
        <f t="shared" si="0"/>
        <v>0</v>
      </c>
      <c r="P9" s="158">
        <f t="shared" si="0"/>
        <v>0</v>
      </c>
      <c r="Q9" s="158">
        <f t="shared" si="0"/>
        <v>0</v>
      </c>
      <c r="R9" s="158">
        <f t="shared" si="0"/>
        <v>0</v>
      </c>
      <c r="S9" s="158">
        <f t="shared" si="0"/>
        <v>0</v>
      </c>
      <c r="T9" s="156">
        <f t="shared" ref="T9:T14" si="1">SUM(D9:G9)</f>
        <v>0</v>
      </c>
      <c r="U9" s="156">
        <f t="shared" ref="U9:U14" si="2">SUM(H9:K9)</f>
        <v>0</v>
      </c>
      <c r="V9" s="156">
        <f t="shared" ref="V9:V14" si="3">SUM(L9:O9)</f>
        <v>0</v>
      </c>
      <c r="W9" s="156">
        <f t="shared" ref="W9:W14" si="4">SUM(P9:S9)</f>
        <v>0</v>
      </c>
      <c r="X9" s="158">
        <f t="shared" ref="X9:AG9" si="5">X10+X11</f>
        <v>0</v>
      </c>
      <c r="Y9" s="158">
        <f t="shared" si="5"/>
        <v>0</v>
      </c>
      <c r="Z9" s="158">
        <f t="shared" si="5"/>
        <v>0</v>
      </c>
      <c r="AA9" s="158">
        <f t="shared" si="5"/>
        <v>0</v>
      </c>
      <c r="AB9" s="158">
        <f t="shared" si="5"/>
        <v>0</v>
      </c>
      <c r="AC9" s="158">
        <f t="shared" si="5"/>
        <v>0</v>
      </c>
      <c r="AD9" s="158">
        <f t="shared" si="5"/>
        <v>0</v>
      </c>
      <c r="AE9" s="158">
        <f t="shared" si="5"/>
        <v>0</v>
      </c>
      <c r="AF9" s="158">
        <f t="shared" si="5"/>
        <v>0</v>
      </c>
      <c r="AG9" s="158">
        <f t="shared" si="5"/>
        <v>0</v>
      </c>
    </row>
    <row r="10" spans="1:33" x14ac:dyDescent="0.25">
      <c r="A10" s="157" t="s">
        <v>188</v>
      </c>
      <c r="B10" s="99" t="s">
        <v>189</v>
      </c>
      <c r="C10" s="154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6">
        <f t="shared" si="1"/>
        <v>0</v>
      </c>
      <c r="U10" s="156">
        <f t="shared" si="2"/>
        <v>0</v>
      </c>
      <c r="V10" s="156">
        <f t="shared" si="3"/>
        <v>0</v>
      </c>
      <c r="W10" s="156">
        <f t="shared" si="4"/>
        <v>0</v>
      </c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</row>
    <row r="11" spans="1:33" x14ac:dyDescent="0.25">
      <c r="A11" s="157" t="s">
        <v>190</v>
      </c>
      <c r="B11" s="99" t="s">
        <v>191</v>
      </c>
      <c r="C11" s="154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6">
        <f t="shared" si="1"/>
        <v>0</v>
      </c>
      <c r="U11" s="156">
        <f t="shared" si="2"/>
        <v>0</v>
      </c>
      <c r="V11" s="156">
        <f t="shared" si="3"/>
        <v>0</v>
      </c>
      <c r="W11" s="156">
        <f t="shared" si="4"/>
        <v>0</v>
      </c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</row>
    <row r="12" spans="1:33" x14ac:dyDescent="0.25">
      <c r="A12" s="157">
        <v>3</v>
      </c>
      <c r="B12" s="99" t="s">
        <v>192</v>
      </c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6">
        <f t="shared" si="1"/>
        <v>0</v>
      </c>
      <c r="U12" s="156">
        <f t="shared" si="2"/>
        <v>0</v>
      </c>
      <c r="V12" s="156">
        <f t="shared" si="3"/>
        <v>0</v>
      </c>
      <c r="W12" s="156">
        <f t="shared" si="4"/>
        <v>0</v>
      </c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</row>
    <row r="13" spans="1:33" x14ac:dyDescent="0.25">
      <c r="A13" s="157">
        <v>4</v>
      </c>
      <c r="B13" s="99" t="s">
        <v>193</v>
      </c>
      <c r="C13" s="154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6">
        <f t="shared" si="1"/>
        <v>0</v>
      </c>
      <c r="U13" s="156">
        <f t="shared" si="2"/>
        <v>0</v>
      </c>
      <c r="V13" s="156">
        <f t="shared" si="3"/>
        <v>0</v>
      </c>
      <c r="W13" s="156">
        <f t="shared" si="4"/>
        <v>0</v>
      </c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</row>
    <row r="14" spans="1:33" x14ac:dyDescent="0.25">
      <c r="A14" s="525" t="s">
        <v>194</v>
      </c>
      <c r="B14" s="525"/>
      <c r="C14" s="159">
        <f>C8+C9+C12+C13</f>
        <v>0</v>
      </c>
      <c r="D14" s="160">
        <f t="shared" ref="D14:AG14" si="6">D8+D9+D12+D13</f>
        <v>0</v>
      </c>
      <c r="E14" s="160">
        <f t="shared" si="6"/>
        <v>0</v>
      </c>
      <c r="F14" s="160">
        <f t="shared" si="6"/>
        <v>0</v>
      </c>
      <c r="G14" s="160">
        <f t="shared" si="6"/>
        <v>0</v>
      </c>
      <c r="H14" s="160">
        <f t="shared" si="6"/>
        <v>0</v>
      </c>
      <c r="I14" s="160">
        <f t="shared" si="6"/>
        <v>0</v>
      </c>
      <c r="J14" s="160">
        <f t="shared" si="6"/>
        <v>0</v>
      </c>
      <c r="K14" s="160">
        <f t="shared" si="6"/>
        <v>0</v>
      </c>
      <c r="L14" s="160">
        <f t="shared" si="6"/>
        <v>0</v>
      </c>
      <c r="M14" s="160">
        <f t="shared" si="6"/>
        <v>0</v>
      </c>
      <c r="N14" s="160">
        <f t="shared" si="6"/>
        <v>0</v>
      </c>
      <c r="O14" s="160">
        <f t="shared" si="6"/>
        <v>0</v>
      </c>
      <c r="P14" s="160">
        <f t="shared" si="6"/>
        <v>0</v>
      </c>
      <c r="Q14" s="160">
        <f t="shared" si="6"/>
        <v>0</v>
      </c>
      <c r="R14" s="160">
        <f t="shared" si="6"/>
        <v>0</v>
      </c>
      <c r="S14" s="160">
        <f t="shared" si="6"/>
        <v>0</v>
      </c>
      <c r="T14" s="156">
        <f t="shared" si="1"/>
        <v>0</v>
      </c>
      <c r="U14" s="156">
        <f t="shared" si="2"/>
        <v>0</v>
      </c>
      <c r="V14" s="156">
        <f t="shared" si="3"/>
        <v>0</v>
      </c>
      <c r="W14" s="156">
        <f t="shared" si="4"/>
        <v>0</v>
      </c>
      <c r="X14" s="159">
        <f t="shared" si="6"/>
        <v>0</v>
      </c>
      <c r="Y14" s="159">
        <f t="shared" si="6"/>
        <v>0</v>
      </c>
      <c r="Z14" s="159">
        <f t="shared" si="6"/>
        <v>0</v>
      </c>
      <c r="AA14" s="159">
        <f t="shared" si="6"/>
        <v>0</v>
      </c>
      <c r="AB14" s="159">
        <f t="shared" si="6"/>
        <v>0</v>
      </c>
      <c r="AC14" s="159">
        <f t="shared" si="6"/>
        <v>0</v>
      </c>
      <c r="AD14" s="159">
        <f t="shared" si="6"/>
        <v>0</v>
      </c>
      <c r="AE14" s="159">
        <f t="shared" si="6"/>
        <v>0</v>
      </c>
      <c r="AF14" s="159">
        <f t="shared" si="6"/>
        <v>0</v>
      </c>
      <c r="AG14" s="159">
        <f t="shared" si="6"/>
        <v>0</v>
      </c>
    </row>
    <row r="15" spans="1:33" x14ac:dyDescent="0.25">
      <c r="A15" s="148"/>
      <c r="B15" s="61" t="s">
        <v>195</v>
      </c>
      <c r="C15" s="159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</row>
    <row r="16" spans="1:33" x14ac:dyDescent="0.25">
      <c r="A16" s="157">
        <v>5</v>
      </c>
      <c r="B16" s="99" t="s">
        <v>196</v>
      </c>
      <c r="C16" s="158">
        <f>C17+C18</f>
        <v>0</v>
      </c>
      <c r="D16" s="158">
        <f t="shared" ref="D16:S16" si="7">D17+D18</f>
        <v>0</v>
      </c>
      <c r="E16" s="158">
        <f t="shared" si="7"/>
        <v>0</v>
      </c>
      <c r="F16" s="158">
        <f t="shared" si="7"/>
        <v>0</v>
      </c>
      <c r="G16" s="158">
        <f t="shared" si="7"/>
        <v>0</v>
      </c>
      <c r="H16" s="158">
        <f t="shared" si="7"/>
        <v>0</v>
      </c>
      <c r="I16" s="158">
        <f t="shared" si="7"/>
        <v>0</v>
      </c>
      <c r="J16" s="158">
        <f t="shared" si="7"/>
        <v>0</v>
      </c>
      <c r="K16" s="158">
        <f t="shared" si="7"/>
        <v>0</v>
      </c>
      <c r="L16" s="158">
        <f t="shared" si="7"/>
        <v>0</v>
      </c>
      <c r="M16" s="158">
        <f t="shared" si="7"/>
        <v>0</v>
      </c>
      <c r="N16" s="158">
        <f t="shared" si="7"/>
        <v>0</v>
      </c>
      <c r="O16" s="158">
        <f t="shared" si="7"/>
        <v>0</v>
      </c>
      <c r="P16" s="158">
        <f t="shared" si="7"/>
        <v>0</v>
      </c>
      <c r="Q16" s="158">
        <f t="shared" si="7"/>
        <v>0</v>
      </c>
      <c r="R16" s="158">
        <f t="shared" si="7"/>
        <v>0</v>
      </c>
      <c r="S16" s="158">
        <f t="shared" si="7"/>
        <v>0</v>
      </c>
      <c r="T16" s="156">
        <f t="shared" ref="T16:T22" si="8">SUM(D16:G16)</f>
        <v>0</v>
      </c>
      <c r="U16" s="156">
        <f t="shared" ref="U16:U22" si="9">SUM(H16:K16)</f>
        <v>0</v>
      </c>
      <c r="V16" s="156">
        <f t="shared" ref="V16:V22" si="10">SUM(L16:O16)</f>
        <v>0</v>
      </c>
      <c r="W16" s="156">
        <f t="shared" ref="W16:W22" si="11">SUM(P16:S16)</f>
        <v>0</v>
      </c>
      <c r="X16" s="158">
        <f>X17+X18</f>
        <v>0</v>
      </c>
      <c r="Y16" s="158">
        <f t="shared" ref="Y16:AG16" si="12">Y17+Y18</f>
        <v>0</v>
      </c>
      <c r="Z16" s="158">
        <f t="shared" si="12"/>
        <v>0</v>
      </c>
      <c r="AA16" s="158">
        <f t="shared" si="12"/>
        <v>0</v>
      </c>
      <c r="AB16" s="158">
        <f t="shared" si="12"/>
        <v>0</v>
      </c>
      <c r="AC16" s="158">
        <f t="shared" si="12"/>
        <v>0</v>
      </c>
      <c r="AD16" s="158">
        <f t="shared" si="12"/>
        <v>0</v>
      </c>
      <c r="AE16" s="158">
        <f t="shared" si="12"/>
        <v>0</v>
      </c>
      <c r="AF16" s="158">
        <f t="shared" si="12"/>
        <v>0</v>
      </c>
      <c r="AG16" s="158">
        <f t="shared" si="12"/>
        <v>0</v>
      </c>
    </row>
    <row r="17" spans="1:33" ht="15" customHeight="1" x14ac:dyDescent="0.25">
      <c r="A17" s="157">
        <v>5.0999999999999996</v>
      </c>
      <c r="B17" s="161" t="s">
        <v>197</v>
      </c>
      <c r="C17" s="154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6">
        <f t="shared" si="8"/>
        <v>0</v>
      </c>
      <c r="U17" s="156">
        <f t="shared" si="9"/>
        <v>0</v>
      </c>
      <c r="V17" s="156">
        <f t="shared" si="10"/>
        <v>0</v>
      </c>
      <c r="W17" s="156">
        <f t="shared" si="11"/>
        <v>0</v>
      </c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</row>
    <row r="18" spans="1:33" ht="15" customHeight="1" x14ac:dyDescent="0.25">
      <c r="A18" s="157">
        <v>5.2</v>
      </c>
      <c r="B18" s="161" t="s">
        <v>198</v>
      </c>
      <c r="C18" s="154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6">
        <f t="shared" si="8"/>
        <v>0</v>
      </c>
      <c r="U18" s="156">
        <f t="shared" si="9"/>
        <v>0</v>
      </c>
      <c r="V18" s="156">
        <f t="shared" si="10"/>
        <v>0</v>
      </c>
      <c r="W18" s="156">
        <f t="shared" si="11"/>
        <v>0</v>
      </c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</row>
    <row r="19" spans="1:33" ht="15" customHeight="1" x14ac:dyDescent="0.25">
      <c r="A19" s="157">
        <v>6</v>
      </c>
      <c r="B19" s="161" t="s">
        <v>199</v>
      </c>
      <c r="C19" s="154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6">
        <f t="shared" si="8"/>
        <v>0</v>
      </c>
      <c r="U19" s="156">
        <f t="shared" si="9"/>
        <v>0</v>
      </c>
      <c r="V19" s="156">
        <f t="shared" si="10"/>
        <v>0</v>
      </c>
      <c r="W19" s="156">
        <f t="shared" si="11"/>
        <v>0</v>
      </c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</row>
    <row r="20" spans="1:33" x14ac:dyDescent="0.25">
      <c r="A20" s="157">
        <v>7</v>
      </c>
      <c r="B20" s="162" t="s">
        <v>200</v>
      </c>
      <c r="C20" s="154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6">
        <f t="shared" si="8"/>
        <v>0</v>
      </c>
      <c r="U20" s="156">
        <f t="shared" si="9"/>
        <v>0</v>
      </c>
      <c r="V20" s="156">
        <f t="shared" si="10"/>
        <v>0</v>
      </c>
      <c r="W20" s="156">
        <f t="shared" si="11"/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</row>
    <row r="21" spans="1:33" s="164" customFormat="1" x14ac:dyDescent="0.25">
      <c r="A21" s="525" t="s">
        <v>201</v>
      </c>
      <c r="B21" s="525"/>
      <c r="C21" s="159">
        <f>C16+C20+C19</f>
        <v>0</v>
      </c>
      <c r="D21" s="159">
        <f t="shared" ref="D21:S21" si="13">D16+D20+D19</f>
        <v>0</v>
      </c>
      <c r="E21" s="159">
        <f t="shared" si="13"/>
        <v>0</v>
      </c>
      <c r="F21" s="159">
        <f t="shared" si="13"/>
        <v>0</v>
      </c>
      <c r="G21" s="159">
        <f t="shared" si="13"/>
        <v>0</v>
      </c>
      <c r="H21" s="159">
        <f t="shared" si="13"/>
        <v>0</v>
      </c>
      <c r="I21" s="159">
        <f t="shared" si="13"/>
        <v>0</v>
      </c>
      <c r="J21" s="159">
        <f t="shared" si="13"/>
        <v>0</v>
      </c>
      <c r="K21" s="159">
        <f t="shared" si="13"/>
        <v>0</v>
      </c>
      <c r="L21" s="159">
        <f t="shared" si="13"/>
        <v>0</v>
      </c>
      <c r="M21" s="159">
        <f t="shared" si="13"/>
        <v>0</v>
      </c>
      <c r="N21" s="159">
        <f t="shared" si="13"/>
        <v>0</v>
      </c>
      <c r="O21" s="159">
        <f t="shared" si="13"/>
        <v>0</v>
      </c>
      <c r="P21" s="159">
        <f t="shared" si="13"/>
        <v>0</v>
      </c>
      <c r="Q21" s="159">
        <f t="shared" si="13"/>
        <v>0</v>
      </c>
      <c r="R21" s="159">
        <f t="shared" si="13"/>
        <v>0</v>
      </c>
      <c r="S21" s="159">
        <f t="shared" si="13"/>
        <v>0</v>
      </c>
      <c r="T21" s="163">
        <f t="shared" si="8"/>
        <v>0</v>
      </c>
      <c r="U21" s="163">
        <f t="shared" si="9"/>
        <v>0</v>
      </c>
      <c r="V21" s="163">
        <f t="shared" si="10"/>
        <v>0</v>
      </c>
      <c r="W21" s="163">
        <f t="shared" si="11"/>
        <v>0</v>
      </c>
      <c r="X21" s="159">
        <f t="shared" ref="X21:AG21" si="14">X16+X20+X19</f>
        <v>0</v>
      </c>
      <c r="Y21" s="159">
        <f t="shared" si="14"/>
        <v>0</v>
      </c>
      <c r="Z21" s="159">
        <f t="shared" si="14"/>
        <v>0</v>
      </c>
      <c r="AA21" s="159">
        <f t="shared" si="14"/>
        <v>0</v>
      </c>
      <c r="AB21" s="159">
        <f t="shared" si="14"/>
        <v>0</v>
      </c>
      <c r="AC21" s="159">
        <f t="shared" si="14"/>
        <v>0</v>
      </c>
      <c r="AD21" s="159">
        <f t="shared" si="14"/>
        <v>0</v>
      </c>
      <c r="AE21" s="159">
        <f t="shared" si="14"/>
        <v>0</v>
      </c>
      <c r="AF21" s="159">
        <f t="shared" si="14"/>
        <v>0</v>
      </c>
      <c r="AG21" s="159">
        <f t="shared" si="14"/>
        <v>0</v>
      </c>
    </row>
    <row r="22" spans="1:33" s="164" customFormat="1" x14ac:dyDescent="0.25">
      <c r="A22" s="525" t="s">
        <v>202</v>
      </c>
      <c r="B22" s="525"/>
      <c r="C22" s="159">
        <f>C14-C21</f>
        <v>0</v>
      </c>
      <c r="D22" s="160">
        <f t="shared" ref="D22:S22" si="15">D14-D21</f>
        <v>0</v>
      </c>
      <c r="E22" s="160">
        <f t="shared" si="15"/>
        <v>0</v>
      </c>
      <c r="F22" s="160">
        <f t="shared" si="15"/>
        <v>0</v>
      </c>
      <c r="G22" s="160">
        <f t="shared" si="15"/>
        <v>0</v>
      </c>
      <c r="H22" s="160">
        <f t="shared" si="15"/>
        <v>0</v>
      </c>
      <c r="I22" s="160">
        <f t="shared" si="15"/>
        <v>0</v>
      </c>
      <c r="J22" s="160">
        <f t="shared" si="15"/>
        <v>0</v>
      </c>
      <c r="K22" s="160">
        <f t="shared" si="15"/>
        <v>0</v>
      </c>
      <c r="L22" s="160">
        <f t="shared" si="15"/>
        <v>0</v>
      </c>
      <c r="M22" s="160">
        <f t="shared" si="15"/>
        <v>0</v>
      </c>
      <c r="N22" s="160">
        <f t="shared" si="15"/>
        <v>0</v>
      </c>
      <c r="O22" s="160">
        <f t="shared" si="15"/>
        <v>0</v>
      </c>
      <c r="P22" s="160">
        <f t="shared" si="15"/>
        <v>0</v>
      </c>
      <c r="Q22" s="160">
        <f t="shared" si="15"/>
        <v>0</v>
      </c>
      <c r="R22" s="160">
        <f t="shared" si="15"/>
        <v>0</v>
      </c>
      <c r="S22" s="160">
        <f t="shared" si="15"/>
        <v>0</v>
      </c>
      <c r="T22" s="163">
        <f t="shared" si="8"/>
        <v>0</v>
      </c>
      <c r="U22" s="163">
        <f t="shared" si="9"/>
        <v>0</v>
      </c>
      <c r="V22" s="163">
        <f t="shared" si="10"/>
        <v>0</v>
      </c>
      <c r="W22" s="163">
        <f t="shared" si="11"/>
        <v>0</v>
      </c>
      <c r="X22" s="159">
        <f t="shared" ref="X22:AG22" si="16">X14-X21</f>
        <v>0</v>
      </c>
      <c r="Y22" s="159">
        <f t="shared" si="16"/>
        <v>0</v>
      </c>
      <c r="Z22" s="159">
        <f t="shared" si="16"/>
        <v>0</v>
      </c>
      <c r="AA22" s="159">
        <f t="shared" si="16"/>
        <v>0</v>
      </c>
      <c r="AB22" s="159">
        <f t="shared" si="16"/>
        <v>0</v>
      </c>
      <c r="AC22" s="159">
        <f t="shared" si="16"/>
        <v>0</v>
      </c>
      <c r="AD22" s="159">
        <f t="shared" si="16"/>
        <v>0</v>
      </c>
      <c r="AE22" s="159">
        <f t="shared" si="16"/>
        <v>0</v>
      </c>
      <c r="AF22" s="159">
        <f t="shared" si="16"/>
        <v>0</v>
      </c>
      <c r="AG22" s="159">
        <f t="shared" si="16"/>
        <v>0</v>
      </c>
    </row>
    <row r="23" spans="1:33" x14ac:dyDescent="0.25">
      <c r="A23" s="526" t="s">
        <v>203</v>
      </c>
      <c r="B23" s="527"/>
      <c r="C23" s="527"/>
      <c r="D23" s="527"/>
      <c r="E23" s="527"/>
      <c r="F23" s="527"/>
      <c r="G23" s="527"/>
      <c r="H23" s="527"/>
      <c r="I23" s="527"/>
      <c r="J23" s="527"/>
      <c r="K23" s="527"/>
      <c r="L23" s="527"/>
      <c r="M23" s="527"/>
      <c r="N23" s="527"/>
      <c r="O23" s="527"/>
      <c r="P23" s="527"/>
      <c r="Q23" s="527"/>
      <c r="R23" s="527"/>
      <c r="S23" s="165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7"/>
    </row>
    <row r="24" spans="1:33" x14ac:dyDescent="0.25">
      <c r="A24" s="148"/>
      <c r="B24" s="61" t="s">
        <v>204</v>
      </c>
      <c r="C24" s="60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60"/>
      <c r="T24" s="156">
        <f t="shared" ref="T24:T33" si="17">SUM(D24:G24)</f>
        <v>0</v>
      </c>
      <c r="U24" s="156">
        <f t="shared" ref="U24:U33" si="18">SUM(H24:K24)</f>
        <v>0</v>
      </c>
      <c r="V24" s="156">
        <f t="shared" ref="V24:V33" si="19">SUM(L24:O24)</f>
        <v>0</v>
      </c>
      <c r="W24" s="156">
        <f t="shared" ref="W24:W33" si="20">SUM(P24:S24)</f>
        <v>0</v>
      </c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</row>
    <row r="25" spans="1:33" x14ac:dyDescent="0.25">
      <c r="A25" s="157">
        <v>8</v>
      </c>
      <c r="B25" s="99" t="s">
        <v>205</v>
      </c>
      <c r="C25" s="154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6">
        <f t="shared" si="17"/>
        <v>0</v>
      </c>
      <c r="U25" s="156">
        <f t="shared" si="18"/>
        <v>0</v>
      </c>
      <c r="V25" s="156">
        <f t="shared" si="19"/>
        <v>0</v>
      </c>
      <c r="W25" s="156">
        <f t="shared" si="20"/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</row>
    <row r="26" spans="1:33" x14ac:dyDescent="0.25">
      <c r="A26" s="525" t="s">
        <v>206</v>
      </c>
      <c r="B26" s="525"/>
      <c r="C26" s="60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60"/>
      <c r="T26" s="156">
        <f t="shared" si="17"/>
        <v>0</v>
      </c>
      <c r="U26" s="156">
        <f t="shared" si="18"/>
        <v>0</v>
      </c>
      <c r="V26" s="156">
        <f t="shared" si="19"/>
        <v>0</v>
      </c>
      <c r="W26" s="156">
        <f t="shared" si="20"/>
        <v>0</v>
      </c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</row>
    <row r="27" spans="1:33" x14ac:dyDescent="0.25">
      <c r="A27" s="148"/>
      <c r="B27" s="61" t="s">
        <v>207</v>
      </c>
      <c r="C27" s="60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60"/>
      <c r="T27" s="156">
        <f t="shared" si="17"/>
        <v>0</v>
      </c>
      <c r="U27" s="156">
        <f t="shared" si="18"/>
        <v>0</v>
      </c>
      <c r="V27" s="156">
        <f t="shared" si="19"/>
        <v>0</v>
      </c>
      <c r="W27" s="156">
        <f t="shared" si="20"/>
        <v>0</v>
      </c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</row>
    <row r="28" spans="1:33" ht="13.5" customHeight="1" x14ac:dyDescent="0.25">
      <c r="A28" s="157">
        <v>9</v>
      </c>
      <c r="B28" s="99" t="s">
        <v>208</v>
      </c>
      <c r="C28" s="154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6">
        <f t="shared" si="17"/>
        <v>0</v>
      </c>
      <c r="U28" s="156">
        <f t="shared" si="18"/>
        <v>0</v>
      </c>
      <c r="V28" s="156">
        <f t="shared" si="19"/>
        <v>0</v>
      </c>
      <c r="W28" s="156">
        <f t="shared" si="20"/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</row>
    <row r="29" spans="1:33" ht="13.5" customHeight="1" x14ac:dyDescent="0.25">
      <c r="A29" s="157">
        <v>10</v>
      </c>
      <c r="B29" s="99" t="s">
        <v>209</v>
      </c>
      <c r="C29" s="154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6">
        <f t="shared" si="17"/>
        <v>0</v>
      </c>
      <c r="U29" s="156">
        <f t="shared" si="18"/>
        <v>0</v>
      </c>
      <c r="V29" s="156">
        <f t="shared" si="19"/>
        <v>0</v>
      </c>
      <c r="W29" s="156">
        <f t="shared" si="20"/>
        <v>0</v>
      </c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</row>
    <row r="30" spans="1:33" ht="13.5" customHeight="1" x14ac:dyDescent="0.25">
      <c r="A30" s="157">
        <v>11</v>
      </c>
      <c r="B30" s="99" t="s">
        <v>210</v>
      </c>
      <c r="C30" s="154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6">
        <f t="shared" si="17"/>
        <v>0</v>
      </c>
      <c r="U30" s="156">
        <f t="shared" si="18"/>
        <v>0</v>
      </c>
      <c r="V30" s="156">
        <f t="shared" si="19"/>
        <v>0</v>
      </c>
      <c r="W30" s="156">
        <f t="shared" si="20"/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6"/>
    </row>
    <row r="31" spans="1:33" x14ac:dyDescent="0.25">
      <c r="A31" s="525" t="s">
        <v>211</v>
      </c>
      <c r="B31" s="525"/>
      <c r="C31" s="159">
        <f>SUM(C28:C30)</f>
        <v>0</v>
      </c>
      <c r="D31" s="160">
        <f>SUM(D28:D30)</f>
        <v>0</v>
      </c>
      <c r="E31" s="160">
        <f t="shared" ref="E31:AG31" si="21">SUM(E28:E30)</f>
        <v>0</v>
      </c>
      <c r="F31" s="160">
        <f t="shared" si="21"/>
        <v>0</v>
      </c>
      <c r="G31" s="160">
        <f t="shared" si="21"/>
        <v>0</v>
      </c>
      <c r="H31" s="160">
        <f t="shared" si="21"/>
        <v>0</v>
      </c>
      <c r="I31" s="160">
        <f t="shared" si="21"/>
        <v>0</v>
      </c>
      <c r="J31" s="160">
        <f t="shared" si="21"/>
        <v>0</v>
      </c>
      <c r="K31" s="160">
        <f t="shared" si="21"/>
        <v>0</v>
      </c>
      <c r="L31" s="160">
        <f t="shared" si="21"/>
        <v>0</v>
      </c>
      <c r="M31" s="160">
        <f t="shared" si="21"/>
        <v>0</v>
      </c>
      <c r="N31" s="160">
        <f t="shared" si="21"/>
        <v>0</v>
      </c>
      <c r="O31" s="160">
        <f t="shared" si="21"/>
        <v>0</v>
      </c>
      <c r="P31" s="160">
        <f t="shared" si="21"/>
        <v>0</v>
      </c>
      <c r="Q31" s="160">
        <f t="shared" si="21"/>
        <v>0</v>
      </c>
      <c r="R31" s="160">
        <f t="shared" si="21"/>
        <v>0</v>
      </c>
      <c r="S31" s="160">
        <f t="shared" si="21"/>
        <v>0</v>
      </c>
      <c r="T31" s="156">
        <f t="shared" si="17"/>
        <v>0</v>
      </c>
      <c r="U31" s="156">
        <f t="shared" si="18"/>
        <v>0</v>
      </c>
      <c r="V31" s="156">
        <f t="shared" si="19"/>
        <v>0</v>
      </c>
      <c r="W31" s="156">
        <f t="shared" si="20"/>
        <v>0</v>
      </c>
      <c r="X31" s="159">
        <f t="shared" si="21"/>
        <v>0</v>
      </c>
      <c r="Y31" s="159">
        <f t="shared" si="21"/>
        <v>0</v>
      </c>
      <c r="Z31" s="159">
        <f t="shared" si="21"/>
        <v>0</v>
      </c>
      <c r="AA31" s="159">
        <f t="shared" si="21"/>
        <v>0</v>
      </c>
      <c r="AB31" s="159">
        <f t="shared" si="21"/>
        <v>0</v>
      </c>
      <c r="AC31" s="159">
        <f t="shared" si="21"/>
        <v>0</v>
      </c>
      <c r="AD31" s="159">
        <f t="shared" si="21"/>
        <v>0</v>
      </c>
      <c r="AE31" s="159">
        <f t="shared" si="21"/>
        <v>0</v>
      </c>
      <c r="AF31" s="159">
        <f t="shared" si="21"/>
        <v>0</v>
      </c>
      <c r="AG31" s="159">
        <f t="shared" si="21"/>
        <v>0</v>
      </c>
    </row>
    <row r="32" spans="1:33" x14ac:dyDescent="0.25">
      <c r="A32" s="525" t="s">
        <v>212</v>
      </c>
      <c r="B32" s="525"/>
      <c r="C32" s="159">
        <f>C26-C31</f>
        <v>0</v>
      </c>
      <c r="D32" s="160">
        <f t="shared" ref="D32:AG32" si="22">D26-D31</f>
        <v>0</v>
      </c>
      <c r="E32" s="160">
        <f t="shared" si="22"/>
        <v>0</v>
      </c>
      <c r="F32" s="160">
        <f t="shared" si="22"/>
        <v>0</v>
      </c>
      <c r="G32" s="160">
        <f t="shared" si="22"/>
        <v>0</v>
      </c>
      <c r="H32" s="160">
        <f t="shared" si="22"/>
        <v>0</v>
      </c>
      <c r="I32" s="160">
        <f t="shared" si="22"/>
        <v>0</v>
      </c>
      <c r="J32" s="160">
        <f t="shared" si="22"/>
        <v>0</v>
      </c>
      <c r="K32" s="160">
        <f t="shared" si="22"/>
        <v>0</v>
      </c>
      <c r="L32" s="160">
        <f t="shared" si="22"/>
        <v>0</v>
      </c>
      <c r="M32" s="160">
        <f t="shared" si="22"/>
        <v>0</v>
      </c>
      <c r="N32" s="160">
        <f t="shared" si="22"/>
        <v>0</v>
      </c>
      <c r="O32" s="160">
        <f t="shared" si="22"/>
        <v>0</v>
      </c>
      <c r="P32" s="160">
        <f t="shared" si="22"/>
        <v>0</v>
      </c>
      <c r="Q32" s="160">
        <f t="shared" si="22"/>
        <v>0</v>
      </c>
      <c r="R32" s="160">
        <f t="shared" si="22"/>
        <v>0</v>
      </c>
      <c r="S32" s="160">
        <f t="shared" si="22"/>
        <v>0</v>
      </c>
      <c r="T32" s="156">
        <f t="shared" si="17"/>
        <v>0</v>
      </c>
      <c r="U32" s="156">
        <f t="shared" si="18"/>
        <v>0</v>
      </c>
      <c r="V32" s="156">
        <f t="shared" si="19"/>
        <v>0</v>
      </c>
      <c r="W32" s="156">
        <f t="shared" si="20"/>
        <v>0</v>
      </c>
      <c r="X32" s="159">
        <f t="shared" si="22"/>
        <v>0</v>
      </c>
      <c r="Y32" s="159">
        <f t="shared" si="22"/>
        <v>0</v>
      </c>
      <c r="Z32" s="159">
        <f t="shared" si="22"/>
        <v>0</v>
      </c>
      <c r="AA32" s="159">
        <f t="shared" si="22"/>
        <v>0</v>
      </c>
      <c r="AB32" s="159">
        <f t="shared" si="22"/>
        <v>0</v>
      </c>
      <c r="AC32" s="159">
        <f t="shared" si="22"/>
        <v>0</v>
      </c>
      <c r="AD32" s="159">
        <f t="shared" si="22"/>
        <v>0</v>
      </c>
      <c r="AE32" s="159">
        <f t="shared" si="22"/>
        <v>0</v>
      </c>
      <c r="AF32" s="159">
        <f t="shared" si="22"/>
        <v>0</v>
      </c>
      <c r="AG32" s="159">
        <f t="shared" si="22"/>
        <v>0</v>
      </c>
    </row>
    <row r="33" spans="1:33" x14ac:dyDescent="0.25">
      <c r="A33" s="525" t="s">
        <v>213</v>
      </c>
      <c r="B33" s="525"/>
      <c r="C33" s="159">
        <f>C32+C22</f>
        <v>0</v>
      </c>
      <c r="D33" s="160">
        <f t="shared" ref="D33:AG33" si="23">D32+D22</f>
        <v>0</v>
      </c>
      <c r="E33" s="160">
        <f t="shared" si="23"/>
        <v>0</v>
      </c>
      <c r="F33" s="160">
        <f t="shared" si="23"/>
        <v>0</v>
      </c>
      <c r="G33" s="160">
        <f t="shared" si="23"/>
        <v>0</v>
      </c>
      <c r="H33" s="160">
        <f t="shared" si="23"/>
        <v>0</v>
      </c>
      <c r="I33" s="160">
        <f t="shared" si="23"/>
        <v>0</v>
      </c>
      <c r="J33" s="160">
        <f t="shared" si="23"/>
        <v>0</v>
      </c>
      <c r="K33" s="160">
        <f t="shared" si="23"/>
        <v>0</v>
      </c>
      <c r="L33" s="160">
        <f t="shared" si="23"/>
        <v>0</v>
      </c>
      <c r="M33" s="160">
        <f t="shared" si="23"/>
        <v>0</v>
      </c>
      <c r="N33" s="160">
        <f t="shared" si="23"/>
        <v>0</v>
      </c>
      <c r="O33" s="160">
        <f t="shared" si="23"/>
        <v>0</v>
      </c>
      <c r="P33" s="160">
        <f t="shared" si="23"/>
        <v>0</v>
      </c>
      <c r="Q33" s="160">
        <f t="shared" si="23"/>
        <v>0</v>
      </c>
      <c r="R33" s="160">
        <f t="shared" si="23"/>
        <v>0</v>
      </c>
      <c r="S33" s="160">
        <f t="shared" si="23"/>
        <v>0</v>
      </c>
      <c r="T33" s="156">
        <f t="shared" si="17"/>
        <v>0</v>
      </c>
      <c r="U33" s="156">
        <f t="shared" si="18"/>
        <v>0</v>
      </c>
      <c r="V33" s="156">
        <f t="shared" si="19"/>
        <v>0</v>
      </c>
      <c r="W33" s="156">
        <f t="shared" si="20"/>
        <v>0</v>
      </c>
      <c r="X33" s="159">
        <f t="shared" si="23"/>
        <v>0</v>
      </c>
      <c r="Y33" s="159">
        <f t="shared" si="23"/>
        <v>0</v>
      </c>
      <c r="Z33" s="159">
        <f t="shared" si="23"/>
        <v>0</v>
      </c>
      <c r="AA33" s="159">
        <f t="shared" si="23"/>
        <v>0</v>
      </c>
      <c r="AB33" s="159">
        <f t="shared" si="23"/>
        <v>0</v>
      </c>
      <c r="AC33" s="159">
        <f t="shared" si="23"/>
        <v>0</v>
      </c>
      <c r="AD33" s="159">
        <f t="shared" si="23"/>
        <v>0</v>
      </c>
      <c r="AE33" s="159">
        <f t="shared" si="23"/>
        <v>0</v>
      </c>
      <c r="AF33" s="159">
        <f t="shared" si="23"/>
        <v>0</v>
      </c>
      <c r="AG33" s="159">
        <f t="shared" si="23"/>
        <v>0</v>
      </c>
    </row>
    <row r="34" spans="1:33" x14ac:dyDescent="0.25">
      <c r="A34" s="526" t="s">
        <v>214</v>
      </c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  <c r="P34" s="528"/>
      <c r="Q34" s="528"/>
      <c r="R34" s="528"/>
      <c r="S34" s="145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68"/>
    </row>
    <row r="35" spans="1:33" x14ac:dyDescent="0.25">
      <c r="A35" s="148"/>
      <c r="B35" s="61" t="s">
        <v>215</v>
      </c>
      <c r="C35" s="169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170"/>
      <c r="S35" s="150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</row>
    <row r="36" spans="1:33" x14ac:dyDescent="0.25">
      <c r="A36" s="157">
        <v>11</v>
      </c>
      <c r="B36" s="171" t="s">
        <v>216</v>
      </c>
      <c r="C36" s="163">
        <f>SUM(C37:C51)</f>
        <v>0</v>
      </c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>
        <f>SUM(P37:P51)</f>
        <v>0</v>
      </c>
      <c r="Q36" s="172">
        <f>SUM(Q37:Q51)</f>
        <v>0</v>
      </c>
      <c r="R36" s="172">
        <f>SUM(R37:R51)</f>
        <v>0</v>
      </c>
      <c r="S36" s="172">
        <f>SUM(S37:S51)</f>
        <v>0</v>
      </c>
      <c r="T36" s="156">
        <f t="shared" ref="T36:T52" si="24">SUM(D36:G36)</f>
        <v>0</v>
      </c>
      <c r="U36" s="156">
        <f t="shared" ref="U36:U52" si="25">SUM(H36:K36)</f>
        <v>0</v>
      </c>
      <c r="V36" s="156">
        <f t="shared" ref="V36:V52" si="26">SUM(L36:O36)</f>
        <v>0</v>
      </c>
      <c r="W36" s="156">
        <f t="shared" ref="W36:W52" si="27">SUM(P36:S36)</f>
        <v>0</v>
      </c>
      <c r="X36" s="163">
        <f t="shared" ref="X36:AG36" si="28">SUM(X37:X51)</f>
        <v>0</v>
      </c>
      <c r="Y36" s="163">
        <f t="shared" si="28"/>
        <v>0</v>
      </c>
      <c r="Z36" s="163">
        <f t="shared" si="28"/>
        <v>0</v>
      </c>
      <c r="AA36" s="163">
        <f t="shared" si="28"/>
        <v>0</v>
      </c>
      <c r="AB36" s="163">
        <f t="shared" si="28"/>
        <v>0</v>
      </c>
      <c r="AC36" s="163">
        <f t="shared" si="28"/>
        <v>0</v>
      </c>
      <c r="AD36" s="163">
        <f t="shared" si="28"/>
        <v>0</v>
      </c>
      <c r="AE36" s="163">
        <f t="shared" si="28"/>
        <v>0</v>
      </c>
      <c r="AF36" s="163">
        <f t="shared" si="28"/>
        <v>0</v>
      </c>
      <c r="AG36" s="163">
        <f t="shared" si="28"/>
        <v>0</v>
      </c>
    </row>
    <row r="37" spans="1:33" x14ac:dyDescent="0.25">
      <c r="A37" s="157">
        <v>11.1</v>
      </c>
      <c r="B37" s="99" t="s">
        <v>66</v>
      </c>
      <c r="C37" s="156">
        <f>'5 Venituri si cheltuieli'!C8</f>
        <v>0</v>
      </c>
      <c r="D37" s="173">
        <f>'5 Venituri si cheltuieli'!D8</f>
        <v>0</v>
      </c>
      <c r="E37" s="173">
        <f>'5 Venituri si cheltuieli'!E8</f>
        <v>0</v>
      </c>
      <c r="F37" s="173">
        <f>'5 Venituri si cheltuieli'!F8</f>
        <v>0</v>
      </c>
      <c r="G37" s="173">
        <f>'5 Venituri si cheltuieli'!G8</f>
        <v>0</v>
      </c>
      <c r="H37" s="173">
        <f>'5 Venituri si cheltuieli'!H8</f>
        <v>0</v>
      </c>
      <c r="I37" s="173">
        <f>'5 Venituri si cheltuieli'!I8</f>
        <v>0</v>
      </c>
      <c r="J37" s="173">
        <f>'5 Venituri si cheltuieli'!J8</f>
        <v>0</v>
      </c>
      <c r="K37" s="173">
        <f>'5 Venituri si cheltuieli'!K8</f>
        <v>0</v>
      </c>
      <c r="L37" s="173">
        <f>'5 Venituri si cheltuieli'!L8</f>
        <v>0</v>
      </c>
      <c r="M37" s="173">
        <f>'5 Venituri si cheltuieli'!M8</f>
        <v>0</v>
      </c>
      <c r="N37" s="173">
        <f>'5 Venituri si cheltuieli'!N8</f>
        <v>0</v>
      </c>
      <c r="O37" s="173">
        <f>'5 Venituri si cheltuieli'!O8</f>
        <v>0</v>
      </c>
      <c r="P37" s="173">
        <f>'5 Venituri si cheltuieli'!P8</f>
        <v>0</v>
      </c>
      <c r="Q37" s="173">
        <f>'5 Venituri si cheltuieli'!Q8</f>
        <v>0</v>
      </c>
      <c r="R37" s="173">
        <f>'5 Venituri si cheltuieli'!R8</f>
        <v>0</v>
      </c>
      <c r="S37" s="173">
        <f>'5 Venituri si cheltuieli'!S8</f>
        <v>0</v>
      </c>
      <c r="T37" s="156">
        <f t="shared" si="24"/>
        <v>0</v>
      </c>
      <c r="U37" s="156">
        <f t="shared" si="25"/>
        <v>0</v>
      </c>
      <c r="V37" s="156">
        <f t="shared" si="26"/>
        <v>0</v>
      </c>
      <c r="W37" s="156">
        <f t="shared" si="27"/>
        <v>0</v>
      </c>
      <c r="X37" s="156">
        <f>'5 Venituri si cheltuieli'!X8</f>
        <v>0</v>
      </c>
      <c r="Y37" s="156">
        <f>'5 Venituri si cheltuieli'!Y8</f>
        <v>0</v>
      </c>
      <c r="Z37" s="156">
        <f>'5 Venituri si cheltuieli'!Z8</f>
        <v>0</v>
      </c>
      <c r="AA37" s="156">
        <f>'5 Venituri si cheltuieli'!AA8</f>
        <v>0</v>
      </c>
      <c r="AB37" s="156">
        <f>'5 Venituri si cheltuieli'!AB8</f>
        <v>0</v>
      </c>
      <c r="AC37" s="156">
        <f>'5 Venituri si cheltuieli'!AC8</f>
        <v>0</v>
      </c>
      <c r="AD37" s="156">
        <f>'5 Venituri si cheltuieli'!AD8</f>
        <v>0</v>
      </c>
      <c r="AE37" s="156">
        <f>'5 Venituri si cheltuieli'!AE8</f>
        <v>0</v>
      </c>
      <c r="AF37" s="156">
        <f>'5 Venituri si cheltuieli'!AF8</f>
        <v>0</v>
      </c>
      <c r="AG37" s="156">
        <f>'5 Venituri si cheltuieli'!AG8</f>
        <v>0</v>
      </c>
    </row>
    <row r="38" spans="1:33" x14ac:dyDescent="0.25">
      <c r="A38" s="157" t="s">
        <v>217</v>
      </c>
      <c r="B38" s="99" t="s">
        <v>67</v>
      </c>
      <c r="C38" s="156">
        <f>'5 Venituri si cheltuieli'!C9</f>
        <v>0</v>
      </c>
      <c r="D38" s="173">
        <f>'5 Venituri si cheltuieli'!D9</f>
        <v>0</v>
      </c>
      <c r="E38" s="173">
        <f>'5 Venituri si cheltuieli'!E9</f>
        <v>0</v>
      </c>
      <c r="F38" s="173">
        <f>'5 Venituri si cheltuieli'!F9</f>
        <v>0</v>
      </c>
      <c r="G38" s="173">
        <f>'5 Venituri si cheltuieli'!G9</f>
        <v>0</v>
      </c>
      <c r="H38" s="173">
        <f>'5 Venituri si cheltuieli'!H9</f>
        <v>0</v>
      </c>
      <c r="I38" s="173">
        <f>'5 Venituri si cheltuieli'!I9</f>
        <v>0</v>
      </c>
      <c r="J38" s="173">
        <f>'5 Venituri si cheltuieli'!J9</f>
        <v>0</v>
      </c>
      <c r="K38" s="173">
        <f>'5 Venituri si cheltuieli'!K9</f>
        <v>0</v>
      </c>
      <c r="L38" s="173">
        <f>'5 Venituri si cheltuieli'!L9</f>
        <v>0</v>
      </c>
      <c r="M38" s="173">
        <f>'5 Venituri si cheltuieli'!M9</f>
        <v>0</v>
      </c>
      <c r="N38" s="173">
        <f>'5 Venituri si cheltuieli'!N9</f>
        <v>0</v>
      </c>
      <c r="O38" s="173">
        <f>'5 Venituri si cheltuieli'!O9</f>
        <v>0</v>
      </c>
      <c r="P38" s="173">
        <f>'5 Venituri si cheltuieli'!P9</f>
        <v>0</v>
      </c>
      <c r="Q38" s="173">
        <f>'5 Venituri si cheltuieli'!Q9</f>
        <v>0</v>
      </c>
      <c r="R38" s="173">
        <f>'5 Venituri si cheltuieli'!R9</f>
        <v>0</v>
      </c>
      <c r="S38" s="173">
        <f>'5 Venituri si cheltuieli'!S9</f>
        <v>0</v>
      </c>
      <c r="T38" s="156">
        <f t="shared" si="24"/>
        <v>0</v>
      </c>
      <c r="U38" s="156">
        <f t="shared" si="25"/>
        <v>0</v>
      </c>
      <c r="V38" s="156">
        <f t="shared" si="26"/>
        <v>0</v>
      </c>
      <c r="W38" s="156">
        <f t="shared" si="27"/>
        <v>0</v>
      </c>
      <c r="X38" s="156">
        <f>'5 Venituri si cheltuieli'!X9</f>
        <v>0</v>
      </c>
      <c r="Y38" s="156">
        <f>'5 Venituri si cheltuieli'!Y9</f>
        <v>0</v>
      </c>
      <c r="Z38" s="156">
        <f>'5 Venituri si cheltuieli'!Z9</f>
        <v>0</v>
      </c>
      <c r="AA38" s="156">
        <f>'5 Venituri si cheltuieli'!AA9</f>
        <v>0</v>
      </c>
      <c r="AB38" s="156">
        <f>'5 Venituri si cheltuieli'!AB9</f>
        <v>0</v>
      </c>
      <c r="AC38" s="156">
        <f>'5 Venituri si cheltuieli'!AC9</f>
        <v>0</v>
      </c>
      <c r="AD38" s="156">
        <f>'5 Venituri si cheltuieli'!AD9</f>
        <v>0</v>
      </c>
      <c r="AE38" s="156">
        <f>'5 Venituri si cheltuieli'!AE9</f>
        <v>0</v>
      </c>
      <c r="AF38" s="156">
        <f>'5 Venituri si cheltuieli'!AF9</f>
        <v>0</v>
      </c>
      <c r="AG38" s="156">
        <f>'5 Venituri si cheltuieli'!AG9</f>
        <v>0</v>
      </c>
    </row>
    <row r="39" spans="1:33" x14ac:dyDescent="0.25">
      <c r="A39" s="157" t="s">
        <v>218</v>
      </c>
      <c r="B39" s="99" t="s">
        <v>68</v>
      </c>
      <c r="C39" s="156">
        <f>'5 Venituri si cheltuieli'!C10</f>
        <v>0</v>
      </c>
      <c r="D39" s="173">
        <f>'5 Venituri si cheltuieli'!D10</f>
        <v>0</v>
      </c>
      <c r="E39" s="173">
        <f>'5 Venituri si cheltuieli'!E10</f>
        <v>0</v>
      </c>
      <c r="F39" s="173">
        <f>'5 Venituri si cheltuieli'!F10</f>
        <v>0</v>
      </c>
      <c r="G39" s="173">
        <f>'5 Venituri si cheltuieli'!G10</f>
        <v>0</v>
      </c>
      <c r="H39" s="173">
        <f>'5 Venituri si cheltuieli'!H10</f>
        <v>0</v>
      </c>
      <c r="I39" s="173">
        <f>'5 Venituri si cheltuieli'!I10</f>
        <v>0</v>
      </c>
      <c r="J39" s="173">
        <f>'5 Venituri si cheltuieli'!J10</f>
        <v>0</v>
      </c>
      <c r="K39" s="173">
        <f>'5 Venituri si cheltuieli'!K10</f>
        <v>0</v>
      </c>
      <c r="L39" s="173">
        <f>'5 Venituri si cheltuieli'!L10</f>
        <v>0</v>
      </c>
      <c r="M39" s="173">
        <f>'5 Venituri si cheltuieli'!M10</f>
        <v>0</v>
      </c>
      <c r="N39" s="173">
        <f>'5 Venituri si cheltuieli'!N10</f>
        <v>0</v>
      </c>
      <c r="O39" s="173">
        <f>'5 Venituri si cheltuieli'!O10</f>
        <v>0</v>
      </c>
      <c r="P39" s="173">
        <f>'5 Venituri si cheltuieli'!P10</f>
        <v>0</v>
      </c>
      <c r="Q39" s="173">
        <f>'5 Venituri si cheltuieli'!Q10</f>
        <v>0</v>
      </c>
      <c r="R39" s="173">
        <f>'5 Venituri si cheltuieli'!R10</f>
        <v>0</v>
      </c>
      <c r="S39" s="173">
        <f>'5 Venituri si cheltuieli'!S10</f>
        <v>0</v>
      </c>
      <c r="T39" s="156">
        <f t="shared" si="24"/>
        <v>0</v>
      </c>
      <c r="U39" s="156">
        <f t="shared" si="25"/>
        <v>0</v>
      </c>
      <c r="V39" s="156">
        <f t="shared" si="26"/>
        <v>0</v>
      </c>
      <c r="W39" s="156">
        <f t="shared" si="27"/>
        <v>0</v>
      </c>
      <c r="X39" s="156">
        <f>'5 Venituri si cheltuieli'!X10</f>
        <v>0</v>
      </c>
      <c r="Y39" s="156">
        <f>'5 Venituri si cheltuieli'!Y10</f>
        <v>0</v>
      </c>
      <c r="Z39" s="156">
        <f>'5 Venituri si cheltuieli'!Z10</f>
        <v>0</v>
      </c>
      <c r="AA39" s="156">
        <f>'5 Venituri si cheltuieli'!AA10</f>
        <v>0</v>
      </c>
      <c r="AB39" s="156">
        <f>'5 Venituri si cheltuieli'!AB10</f>
        <v>0</v>
      </c>
      <c r="AC39" s="156">
        <f>'5 Venituri si cheltuieli'!AC10</f>
        <v>0</v>
      </c>
      <c r="AD39" s="156">
        <f>'5 Venituri si cheltuieli'!AD10</f>
        <v>0</v>
      </c>
      <c r="AE39" s="156">
        <f>'5 Venituri si cheltuieli'!AE10</f>
        <v>0</v>
      </c>
      <c r="AF39" s="156">
        <f>'5 Venituri si cheltuieli'!AF10</f>
        <v>0</v>
      </c>
      <c r="AG39" s="156">
        <f>'5 Venituri si cheltuieli'!AG10</f>
        <v>0</v>
      </c>
    </row>
    <row r="40" spans="1:33" x14ac:dyDescent="0.25">
      <c r="A40" s="157" t="s">
        <v>219</v>
      </c>
      <c r="B40" s="99" t="s">
        <v>69</v>
      </c>
      <c r="C40" s="156">
        <f>'5 Venituri si cheltuieli'!C11</f>
        <v>0</v>
      </c>
      <c r="D40" s="173">
        <f>'5 Venituri si cheltuieli'!D11</f>
        <v>0</v>
      </c>
      <c r="E40" s="173">
        <f>'5 Venituri si cheltuieli'!E11</f>
        <v>0</v>
      </c>
      <c r="F40" s="173">
        <f>'5 Venituri si cheltuieli'!F11</f>
        <v>0</v>
      </c>
      <c r="G40" s="173">
        <f>'5 Venituri si cheltuieli'!G11</f>
        <v>0</v>
      </c>
      <c r="H40" s="173">
        <f>'5 Venituri si cheltuieli'!H11</f>
        <v>0</v>
      </c>
      <c r="I40" s="173">
        <f>'5 Venituri si cheltuieli'!I11</f>
        <v>0</v>
      </c>
      <c r="J40" s="173">
        <f>'5 Venituri si cheltuieli'!J11</f>
        <v>0</v>
      </c>
      <c r="K40" s="173">
        <f>'5 Venituri si cheltuieli'!K11</f>
        <v>0</v>
      </c>
      <c r="L40" s="173">
        <f>'5 Venituri si cheltuieli'!L11</f>
        <v>0</v>
      </c>
      <c r="M40" s="173">
        <f>'5 Venituri si cheltuieli'!M11</f>
        <v>0</v>
      </c>
      <c r="N40" s="173">
        <f>'5 Venituri si cheltuieli'!N11</f>
        <v>0</v>
      </c>
      <c r="O40" s="173">
        <f>'5 Venituri si cheltuieli'!O11</f>
        <v>0</v>
      </c>
      <c r="P40" s="173">
        <f>'5 Venituri si cheltuieli'!P11</f>
        <v>0</v>
      </c>
      <c r="Q40" s="173">
        <f>'5 Venituri si cheltuieli'!Q11</f>
        <v>0</v>
      </c>
      <c r="R40" s="173">
        <f>'5 Venituri si cheltuieli'!R11</f>
        <v>0</v>
      </c>
      <c r="S40" s="173">
        <f>'5 Venituri si cheltuieli'!S11</f>
        <v>0</v>
      </c>
      <c r="T40" s="156">
        <f t="shared" si="24"/>
        <v>0</v>
      </c>
      <c r="U40" s="156">
        <f t="shared" si="25"/>
        <v>0</v>
      </c>
      <c r="V40" s="156">
        <f t="shared" si="26"/>
        <v>0</v>
      </c>
      <c r="W40" s="156">
        <f t="shared" si="27"/>
        <v>0</v>
      </c>
      <c r="X40" s="156">
        <f>'5 Venituri si cheltuieli'!X11</f>
        <v>0</v>
      </c>
      <c r="Y40" s="156">
        <f>'5 Venituri si cheltuieli'!Y11</f>
        <v>0</v>
      </c>
      <c r="Z40" s="156">
        <f>'5 Venituri si cheltuieli'!Z11</f>
        <v>0</v>
      </c>
      <c r="AA40" s="156">
        <f>'5 Venituri si cheltuieli'!AA11</f>
        <v>0</v>
      </c>
      <c r="AB40" s="156">
        <f>'5 Venituri si cheltuieli'!AB11</f>
        <v>0</v>
      </c>
      <c r="AC40" s="156">
        <f>'5 Venituri si cheltuieli'!AC11</f>
        <v>0</v>
      </c>
      <c r="AD40" s="156">
        <f>'5 Venituri si cheltuieli'!AD11</f>
        <v>0</v>
      </c>
      <c r="AE40" s="156">
        <f>'5 Venituri si cheltuieli'!AE11</f>
        <v>0</v>
      </c>
      <c r="AF40" s="156">
        <f>'5 Venituri si cheltuieli'!AF11</f>
        <v>0</v>
      </c>
      <c r="AG40" s="156">
        <f>'5 Venituri si cheltuieli'!AG11</f>
        <v>0</v>
      </c>
    </row>
    <row r="41" spans="1:33" x14ac:dyDescent="0.25">
      <c r="A41" s="157" t="s">
        <v>220</v>
      </c>
      <c r="B41" s="99" t="s">
        <v>70</v>
      </c>
      <c r="C41" s="156">
        <f>'5 Venituri si cheltuieli'!C12</f>
        <v>0</v>
      </c>
      <c r="D41" s="173">
        <f>'5 Venituri si cheltuieli'!D12</f>
        <v>0</v>
      </c>
      <c r="E41" s="173">
        <f>'5 Venituri si cheltuieli'!E12</f>
        <v>0</v>
      </c>
      <c r="F41" s="173">
        <f>'5 Venituri si cheltuieli'!F12</f>
        <v>0</v>
      </c>
      <c r="G41" s="173">
        <f>'5 Venituri si cheltuieli'!G12</f>
        <v>0</v>
      </c>
      <c r="H41" s="173">
        <f>'5 Venituri si cheltuieli'!H12</f>
        <v>0</v>
      </c>
      <c r="I41" s="173">
        <f>'5 Venituri si cheltuieli'!I12</f>
        <v>0</v>
      </c>
      <c r="J41" s="173">
        <f>'5 Venituri si cheltuieli'!J12</f>
        <v>0</v>
      </c>
      <c r="K41" s="173">
        <f>'5 Venituri si cheltuieli'!K12</f>
        <v>0</v>
      </c>
      <c r="L41" s="173">
        <f>'5 Venituri si cheltuieli'!L12</f>
        <v>0</v>
      </c>
      <c r="M41" s="173">
        <f>'5 Venituri si cheltuieli'!M12</f>
        <v>0</v>
      </c>
      <c r="N41" s="173">
        <f>'5 Venituri si cheltuieli'!N12</f>
        <v>0</v>
      </c>
      <c r="O41" s="173">
        <f>'5 Venituri si cheltuieli'!O12</f>
        <v>0</v>
      </c>
      <c r="P41" s="173">
        <f>'5 Venituri si cheltuieli'!P12</f>
        <v>0</v>
      </c>
      <c r="Q41" s="173">
        <f>'5 Venituri si cheltuieli'!Q12</f>
        <v>0</v>
      </c>
      <c r="R41" s="173">
        <f>'5 Venituri si cheltuieli'!R12</f>
        <v>0</v>
      </c>
      <c r="S41" s="173">
        <f>'5 Venituri si cheltuieli'!S12</f>
        <v>0</v>
      </c>
      <c r="T41" s="156">
        <f t="shared" si="24"/>
        <v>0</v>
      </c>
      <c r="U41" s="156">
        <f t="shared" si="25"/>
        <v>0</v>
      </c>
      <c r="V41" s="156">
        <f t="shared" si="26"/>
        <v>0</v>
      </c>
      <c r="W41" s="156">
        <f t="shared" si="27"/>
        <v>0</v>
      </c>
      <c r="X41" s="156">
        <f>'5 Venituri si cheltuieli'!X12</f>
        <v>0</v>
      </c>
      <c r="Y41" s="156">
        <f>'5 Venituri si cheltuieli'!Y12</f>
        <v>0</v>
      </c>
      <c r="Z41" s="156">
        <f>'5 Venituri si cheltuieli'!Z12</f>
        <v>0</v>
      </c>
      <c r="AA41" s="156">
        <f>'5 Venituri si cheltuieli'!AA12</f>
        <v>0</v>
      </c>
      <c r="AB41" s="156">
        <f>'5 Venituri si cheltuieli'!AB12</f>
        <v>0</v>
      </c>
      <c r="AC41" s="156">
        <f>'5 Venituri si cheltuieli'!AC12</f>
        <v>0</v>
      </c>
      <c r="AD41" s="156">
        <f>'5 Venituri si cheltuieli'!AD12</f>
        <v>0</v>
      </c>
      <c r="AE41" s="156">
        <f>'5 Venituri si cheltuieli'!AE12</f>
        <v>0</v>
      </c>
      <c r="AF41" s="156">
        <f>'5 Venituri si cheltuieli'!AF12</f>
        <v>0</v>
      </c>
      <c r="AG41" s="156">
        <f>'5 Venituri si cheltuieli'!AG12</f>
        <v>0</v>
      </c>
    </row>
    <row r="42" spans="1:33" x14ac:dyDescent="0.25">
      <c r="A42" s="157" t="s">
        <v>221</v>
      </c>
      <c r="B42" s="99" t="s">
        <v>71</v>
      </c>
      <c r="C42" s="156">
        <f>'5 Venituri si cheltuieli'!C13</f>
        <v>0</v>
      </c>
      <c r="D42" s="173">
        <f>'5 Venituri si cheltuieli'!D13</f>
        <v>0</v>
      </c>
      <c r="E42" s="173">
        <f>'5 Venituri si cheltuieli'!E13</f>
        <v>0</v>
      </c>
      <c r="F42" s="173">
        <f>'5 Venituri si cheltuieli'!F13</f>
        <v>0</v>
      </c>
      <c r="G42" s="173">
        <f>'5 Venituri si cheltuieli'!G13</f>
        <v>0</v>
      </c>
      <c r="H42" s="173">
        <f>'5 Venituri si cheltuieli'!H13</f>
        <v>0</v>
      </c>
      <c r="I42" s="173">
        <f>'5 Venituri si cheltuieli'!I13</f>
        <v>0</v>
      </c>
      <c r="J42" s="173">
        <f>'5 Venituri si cheltuieli'!J13</f>
        <v>0</v>
      </c>
      <c r="K42" s="173">
        <f>'5 Venituri si cheltuieli'!K13</f>
        <v>0</v>
      </c>
      <c r="L42" s="173">
        <f>'5 Venituri si cheltuieli'!L13</f>
        <v>0</v>
      </c>
      <c r="M42" s="173">
        <f>'5 Venituri si cheltuieli'!M13</f>
        <v>0</v>
      </c>
      <c r="N42" s="173">
        <f>'5 Venituri si cheltuieli'!N13</f>
        <v>0</v>
      </c>
      <c r="O42" s="173">
        <f>'5 Venituri si cheltuieli'!O13</f>
        <v>0</v>
      </c>
      <c r="P42" s="173">
        <f>'5 Venituri si cheltuieli'!P13</f>
        <v>0</v>
      </c>
      <c r="Q42" s="173">
        <f>'5 Venituri si cheltuieli'!Q13</f>
        <v>0</v>
      </c>
      <c r="R42" s="173">
        <f>'5 Venituri si cheltuieli'!R13</f>
        <v>0</v>
      </c>
      <c r="S42" s="173">
        <f>'5 Venituri si cheltuieli'!S13</f>
        <v>0</v>
      </c>
      <c r="T42" s="156">
        <f t="shared" si="24"/>
        <v>0</v>
      </c>
      <c r="U42" s="156">
        <f t="shared" si="25"/>
        <v>0</v>
      </c>
      <c r="V42" s="156">
        <f t="shared" si="26"/>
        <v>0</v>
      </c>
      <c r="W42" s="156">
        <f t="shared" si="27"/>
        <v>0</v>
      </c>
      <c r="X42" s="156">
        <f>'5 Venituri si cheltuieli'!X13</f>
        <v>0</v>
      </c>
      <c r="Y42" s="156">
        <f>'5 Venituri si cheltuieli'!Y13</f>
        <v>0</v>
      </c>
      <c r="Z42" s="156">
        <f>'5 Venituri si cheltuieli'!Z13</f>
        <v>0</v>
      </c>
      <c r="AA42" s="156">
        <f>'5 Venituri si cheltuieli'!AA13</f>
        <v>0</v>
      </c>
      <c r="AB42" s="156">
        <f>'5 Venituri si cheltuieli'!AB13</f>
        <v>0</v>
      </c>
      <c r="AC42" s="156">
        <f>'5 Venituri si cheltuieli'!AC13</f>
        <v>0</v>
      </c>
      <c r="AD42" s="156">
        <f>'5 Venituri si cheltuieli'!AD13</f>
        <v>0</v>
      </c>
      <c r="AE42" s="156">
        <f>'5 Venituri si cheltuieli'!AE13</f>
        <v>0</v>
      </c>
      <c r="AF42" s="156">
        <f>'5 Venituri si cheltuieli'!AF13</f>
        <v>0</v>
      </c>
      <c r="AG42" s="156">
        <f>'5 Venituri si cheltuieli'!AG13</f>
        <v>0</v>
      </c>
    </row>
    <row r="43" spans="1:33" x14ac:dyDescent="0.25">
      <c r="A43" s="157" t="s">
        <v>222</v>
      </c>
      <c r="B43" s="99" t="s">
        <v>72</v>
      </c>
      <c r="C43" s="156">
        <f>'5 Venituri si cheltuieli'!C14</f>
        <v>0</v>
      </c>
      <c r="D43" s="173">
        <f>'5 Venituri si cheltuieli'!D14</f>
        <v>0</v>
      </c>
      <c r="E43" s="173">
        <f>'5 Venituri si cheltuieli'!E14</f>
        <v>0</v>
      </c>
      <c r="F43" s="173">
        <f>'5 Venituri si cheltuieli'!F14</f>
        <v>0</v>
      </c>
      <c r="G43" s="173">
        <f>'5 Venituri si cheltuieli'!G14</f>
        <v>0</v>
      </c>
      <c r="H43" s="173">
        <f>'5 Venituri si cheltuieli'!H14</f>
        <v>0</v>
      </c>
      <c r="I43" s="173">
        <f>'5 Venituri si cheltuieli'!I14</f>
        <v>0</v>
      </c>
      <c r="J43" s="173">
        <f>'5 Venituri si cheltuieli'!J14</f>
        <v>0</v>
      </c>
      <c r="K43" s="173">
        <f>'5 Venituri si cheltuieli'!K14</f>
        <v>0</v>
      </c>
      <c r="L43" s="173">
        <f>'5 Venituri si cheltuieli'!L14</f>
        <v>0</v>
      </c>
      <c r="M43" s="173">
        <f>'5 Venituri si cheltuieli'!M14</f>
        <v>0</v>
      </c>
      <c r="N43" s="173">
        <f>'5 Venituri si cheltuieli'!N14</f>
        <v>0</v>
      </c>
      <c r="O43" s="173">
        <f>'5 Venituri si cheltuieli'!O14</f>
        <v>0</v>
      </c>
      <c r="P43" s="173">
        <f>'5 Venituri si cheltuieli'!P14</f>
        <v>0</v>
      </c>
      <c r="Q43" s="173">
        <f>'5 Venituri si cheltuieli'!Q14</f>
        <v>0</v>
      </c>
      <c r="R43" s="173">
        <f>'5 Venituri si cheltuieli'!R14</f>
        <v>0</v>
      </c>
      <c r="S43" s="173">
        <f>'5 Venituri si cheltuieli'!S14</f>
        <v>0</v>
      </c>
      <c r="T43" s="156">
        <f t="shared" si="24"/>
        <v>0</v>
      </c>
      <c r="U43" s="156">
        <f t="shared" si="25"/>
        <v>0</v>
      </c>
      <c r="V43" s="156">
        <f t="shared" si="26"/>
        <v>0</v>
      </c>
      <c r="W43" s="156">
        <f t="shared" si="27"/>
        <v>0</v>
      </c>
      <c r="X43" s="156">
        <f>'5 Venituri si cheltuieli'!X14</f>
        <v>0</v>
      </c>
      <c r="Y43" s="156">
        <f>'5 Venituri si cheltuieli'!Y14</f>
        <v>0</v>
      </c>
      <c r="Z43" s="156">
        <f>'5 Venituri si cheltuieli'!Z14</f>
        <v>0</v>
      </c>
      <c r="AA43" s="156">
        <f>'5 Venituri si cheltuieli'!AA14</f>
        <v>0</v>
      </c>
      <c r="AB43" s="156">
        <f>'5 Venituri si cheltuieli'!AB14</f>
        <v>0</v>
      </c>
      <c r="AC43" s="156">
        <f>'5 Venituri si cheltuieli'!AC14</f>
        <v>0</v>
      </c>
      <c r="AD43" s="156">
        <f>'5 Venituri si cheltuieli'!AD14</f>
        <v>0</v>
      </c>
      <c r="AE43" s="156">
        <f>'5 Venituri si cheltuieli'!AE14</f>
        <v>0</v>
      </c>
      <c r="AF43" s="156">
        <f>'5 Venituri si cheltuieli'!AF14</f>
        <v>0</v>
      </c>
      <c r="AG43" s="156">
        <f>'5 Venituri si cheltuieli'!AG14</f>
        <v>0</v>
      </c>
    </row>
    <row r="44" spans="1:33" x14ac:dyDescent="0.25">
      <c r="A44" s="157" t="s">
        <v>223</v>
      </c>
      <c r="B44" s="99" t="s">
        <v>73</v>
      </c>
      <c r="C44" s="156">
        <f>'5 Venituri si cheltuieli'!C15</f>
        <v>0</v>
      </c>
      <c r="D44" s="173">
        <f>'5 Venituri si cheltuieli'!D15</f>
        <v>0</v>
      </c>
      <c r="E44" s="173">
        <f>'5 Venituri si cheltuieli'!E15</f>
        <v>0</v>
      </c>
      <c r="F44" s="173">
        <f>'5 Venituri si cheltuieli'!F15</f>
        <v>0</v>
      </c>
      <c r="G44" s="173">
        <f>'5 Venituri si cheltuieli'!G15</f>
        <v>0</v>
      </c>
      <c r="H44" s="173">
        <f>'5 Venituri si cheltuieli'!H15</f>
        <v>0</v>
      </c>
      <c r="I44" s="173">
        <f>'5 Venituri si cheltuieli'!I15</f>
        <v>0</v>
      </c>
      <c r="J44" s="173">
        <f>'5 Venituri si cheltuieli'!J15</f>
        <v>0</v>
      </c>
      <c r="K44" s="173">
        <f>'5 Venituri si cheltuieli'!K15</f>
        <v>0</v>
      </c>
      <c r="L44" s="173">
        <f>'5 Venituri si cheltuieli'!L15</f>
        <v>0</v>
      </c>
      <c r="M44" s="173">
        <f>'5 Venituri si cheltuieli'!M15</f>
        <v>0</v>
      </c>
      <c r="N44" s="173">
        <f>'5 Venituri si cheltuieli'!N15</f>
        <v>0</v>
      </c>
      <c r="O44" s="173">
        <f>'5 Venituri si cheltuieli'!O15</f>
        <v>0</v>
      </c>
      <c r="P44" s="173">
        <f>'5 Venituri si cheltuieli'!P15</f>
        <v>0</v>
      </c>
      <c r="Q44" s="173">
        <f>'5 Venituri si cheltuieli'!Q15</f>
        <v>0</v>
      </c>
      <c r="R44" s="173">
        <f>'5 Venituri si cheltuieli'!R15</f>
        <v>0</v>
      </c>
      <c r="S44" s="173">
        <f>'5 Venituri si cheltuieli'!S15</f>
        <v>0</v>
      </c>
      <c r="T44" s="156">
        <f t="shared" si="24"/>
        <v>0</v>
      </c>
      <c r="U44" s="156">
        <f t="shared" si="25"/>
        <v>0</v>
      </c>
      <c r="V44" s="156">
        <f t="shared" si="26"/>
        <v>0</v>
      </c>
      <c r="W44" s="156">
        <f t="shared" si="27"/>
        <v>0</v>
      </c>
      <c r="X44" s="156">
        <f>'5 Venituri si cheltuieli'!X15</f>
        <v>0</v>
      </c>
      <c r="Y44" s="156">
        <f>'5 Venituri si cheltuieli'!Y15</f>
        <v>0</v>
      </c>
      <c r="Z44" s="156">
        <f>'5 Venituri si cheltuieli'!Z15</f>
        <v>0</v>
      </c>
      <c r="AA44" s="156">
        <f>'5 Venituri si cheltuieli'!AA15</f>
        <v>0</v>
      </c>
      <c r="AB44" s="156">
        <f>'5 Venituri si cheltuieli'!AB15</f>
        <v>0</v>
      </c>
      <c r="AC44" s="156">
        <f>'5 Venituri si cheltuieli'!AC15</f>
        <v>0</v>
      </c>
      <c r="AD44" s="156">
        <f>'5 Venituri si cheltuieli'!AD15</f>
        <v>0</v>
      </c>
      <c r="AE44" s="156">
        <f>'5 Venituri si cheltuieli'!AE15</f>
        <v>0</v>
      </c>
      <c r="AF44" s="156">
        <f>'5 Venituri si cheltuieli'!AF15</f>
        <v>0</v>
      </c>
      <c r="AG44" s="156">
        <f>'5 Venituri si cheltuieli'!AG15</f>
        <v>0</v>
      </c>
    </row>
    <row r="45" spans="1:33" x14ac:dyDescent="0.25">
      <c r="A45" s="157" t="s">
        <v>224</v>
      </c>
      <c r="B45" s="99" t="s">
        <v>1</v>
      </c>
      <c r="C45" s="156">
        <f>'5 Venituri si cheltuieli'!C16</f>
        <v>0</v>
      </c>
      <c r="D45" s="173">
        <f>'5 Venituri si cheltuieli'!D16</f>
        <v>0</v>
      </c>
      <c r="E45" s="173">
        <f>'5 Venituri si cheltuieli'!E16</f>
        <v>0</v>
      </c>
      <c r="F45" s="173">
        <f>'5 Venituri si cheltuieli'!F16</f>
        <v>0</v>
      </c>
      <c r="G45" s="173">
        <f>'5 Venituri si cheltuieli'!G16</f>
        <v>0</v>
      </c>
      <c r="H45" s="173">
        <f>'5 Venituri si cheltuieli'!H16</f>
        <v>0</v>
      </c>
      <c r="I45" s="173">
        <f>'5 Venituri si cheltuieli'!I16</f>
        <v>0</v>
      </c>
      <c r="J45" s="173">
        <f>'5 Venituri si cheltuieli'!J16</f>
        <v>0</v>
      </c>
      <c r="K45" s="173">
        <f>'5 Venituri si cheltuieli'!K16</f>
        <v>0</v>
      </c>
      <c r="L45" s="173">
        <f>'5 Venituri si cheltuieli'!L16</f>
        <v>0</v>
      </c>
      <c r="M45" s="173">
        <f>'5 Venituri si cheltuieli'!M16</f>
        <v>0</v>
      </c>
      <c r="N45" s="173">
        <f>'5 Venituri si cheltuieli'!N16</f>
        <v>0</v>
      </c>
      <c r="O45" s="173">
        <f>'5 Venituri si cheltuieli'!O16</f>
        <v>0</v>
      </c>
      <c r="P45" s="173">
        <f>'5 Venituri si cheltuieli'!P16</f>
        <v>0</v>
      </c>
      <c r="Q45" s="173">
        <f>'5 Venituri si cheltuieli'!Q16</f>
        <v>0</v>
      </c>
      <c r="R45" s="173">
        <f>'5 Venituri si cheltuieli'!R16</f>
        <v>0</v>
      </c>
      <c r="S45" s="173">
        <f>'5 Venituri si cheltuieli'!S16</f>
        <v>0</v>
      </c>
      <c r="T45" s="156">
        <f t="shared" si="24"/>
        <v>0</v>
      </c>
      <c r="U45" s="156">
        <f t="shared" si="25"/>
        <v>0</v>
      </c>
      <c r="V45" s="156">
        <f t="shared" si="26"/>
        <v>0</v>
      </c>
      <c r="W45" s="156">
        <f t="shared" si="27"/>
        <v>0</v>
      </c>
      <c r="X45" s="156">
        <f>'5 Venituri si cheltuieli'!X16</f>
        <v>0</v>
      </c>
      <c r="Y45" s="156">
        <f>'5 Venituri si cheltuieli'!Y16</f>
        <v>0</v>
      </c>
      <c r="Z45" s="156">
        <f>'5 Venituri si cheltuieli'!Z16</f>
        <v>0</v>
      </c>
      <c r="AA45" s="156">
        <f>'5 Venituri si cheltuieli'!AA16</f>
        <v>0</v>
      </c>
      <c r="AB45" s="156">
        <f>'5 Venituri si cheltuieli'!AB16</f>
        <v>0</v>
      </c>
      <c r="AC45" s="156">
        <f>'5 Venituri si cheltuieli'!AC16</f>
        <v>0</v>
      </c>
      <c r="AD45" s="156">
        <f>'5 Venituri si cheltuieli'!AD16</f>
        <v>0</v>
      </c>
      <c r="AE45" s="156">
        <f>'5 Venituri si cheltuieli'!AE16</f>
        <v>0</v>
      </c>
      <c r="AF45" s="156">
        <f>'5 Venituri si cheltuieli'!AF16</f>
        <v>0</v>
      </c>
      <c r="AG45" s="156">
        <f>'5 Venituri si cheltuieli'!AG16</f>
        <v>0</v>
      </c>
    </row>
    <row r="46" spans="1:33" x14ac:dyDescent="0.25">
      <c r="A46" s="157" t="s">
        <v>225</v>
      </c>
      <c r="B46" s="171" t="s">
        <v>226</v>
      </c>
      <c r="C46" s="163">
        <f>SUM(C47:C50)</f>
        <v>0</v>
      </c>
      <c r="D46" s="172">
        <f t="shared" ref="D46:AG46" si="29">SUM(D47:D50)</f>
        <v>0</v>
      </c>
      <c r="E46" s="172">
        <f t="shared" si="29"/>
        <v>0</v>
      </c>
      <c r="F46" s="172">
        <f t="shared" si="29"/>
        <v>0</v>
      </c>
      <c r="G46" s="172">
        <f t="shared" si="29"/>
        <v>0</v>
      </c>
      <c r="H46" s="172">
        <f t="shared" si="29"/>
        <v>0</v>
      </c>
      <c r="I46" s="172">
        <f t="shared" si="29"/>
        <v>0</v>
      </c>
      <c r="J46" s="172">
        <f t="shared" si="29"/>
        <v>0</v>
      </c>
      <c r="K46" s="172">
        <f t="shared" si="29"/>
        <v>0</v>
      </c>
      <c r="L46" s="172">
        <f t="shared" si="29"/>
        <v>0</v>
      </c>
      <c r="M46" s="172">
        <f t="shared" si="29"/>
        <v>0</v>
      </c>
      <c r="N46" s="172">
        <f t="shared" si="29"/>
        <v>0</v>
      </c>
      <c r="O46" s="172">
        <f t="shared" si="29"/>
        <v>0</v>
      </c>
      <c r="P46" s="172">
        <f t="shared" si="29"/>
        <v>0</v>
      </c>
      <c r="Q46" s="172">
        <f t="shared" si="29"/>
        <v>0</v>
      </c>
      <c r="R46" s="172">
        <f t="shared" si="29"/>
        <v>0</v>
      </c>
      <c r="S46" s="172">
        <f t="shared" si="29"/>
        <v>0</v>
      </c>
      <c r="T46" s="156">
        <f t="shared" si="24"/>
        <v>0</v>
      </c>
      <c r="U46" s="156">
        <f t="shared" si="25"/>
        <v>0</v>
      </c>
      <c r="V46" s="156">
        <f t="shared" si="26"/>
        <v>0</v>
      </c>
      <c r="W46" s="156">
        <f t="shared" si="27"/>
        <v>0</v>
      </c>
      <c r="X46" s="163">
        <f t="shared" si="29"/>
        <v>0</v>
      </c>
      <c r="Y46" s="163">
        <f t="shared" si="29"/>
        <v>0</v>
      </c>
      <c r="Z46" s="163">
        <f t="shared" si="29"/>
        <v>0</v>
      </c>
      <c r="AA46" s="163">
        <f t="shared" si="29"/>
        <v>0</v>
      </c>
      <c r="AB46" s="163">
        <f t="shared" si="29"/>
        <v>0</v>
      </c>
      <c r="AC46" s="163">
        <f t="shared" si="29"/>
        <v>0</v>
      </c>
      <c r="AD46" s="163">
        <f t="shared" si="29"/>
        <v>0</v>
      </c>
      <c r="AE46" s="163">
        <f t="shared" si="29"/>
        <v>0</v>
      </c>
      <c r="AF46" s="163">
        <f t="shared" si="29"/>
        <v>0</v>
      </c>
      <c r="AG46" s="163">
        <f t="shared" si="29"/>
        <v>0</v>
      </c>
    </row>
    <row r="47" spans="1:33" x14ac:dyDescent="0.25">
      <c r="A47" s="157" t="s">
        <v>227</v>
      </c>
      <c r="B47" s="81" t="s">
        <v>134</v>
      </c>
      <c r="C47" s="156">
        <f>'5 Venituri si cheltuieli'!C18</f>
        <v>0</v>
      </c>
      <c r="D47" s="173">
        <f>'5 Venituri si cheltuieli'!D18</f>
        <v>0</v>
      </c>
      <c r="E47" s="173">
        <f>'5 Venituri si cheltuieli'!E18</f>
        <v>0</v>
      </c>
      <c r="F47" s="173">
        <f>'5 Venituri si cheltuieli'!F18</f>
        <v>0</v>
      </c>
      <c r="G47" s="173">
        <f>'5 Venituri si cheltuieli'!G18</f>
        <v>0</v>
      </c>
      <c r="H47" s="173">
        <f>'5 Venituri si cheltuieli'!H18</f>
        <v>0</v>
      </c>
      <c r="I47" s="173">
        <f>'5 Venituri si cheltuieli'!I18</f>
        <v>0</v>
      </c>
      <c r="J47" s="173">
        <f>'5 Venituri si cheltuieli'!J18</f>
        <v>0</v>
      </c>
      <c r="K47" s="173">
        <f>'5 Venituri si cheltuieli'!K18</f>
        <v>0</v>
      </c>
      <c r="L47" s="173">
        <f>'5 Venituri si cheltuieli'!L18</f>
        <v>0</v>
      </c>
      <c r="M47" s="173">
        <f>'5 Venituri si cheltuieli'!M18</f>
        <v>0</v>
      </c>
      <c r="N47" s="173">
        <f>'5 Venituri si cheltuieli'!N18</f>
        <v>0</v>
      </c>
      <c r="O47" s="173">
        <f>'5 Venituri si cheltuieli'!O18</f>
        <v>0</v>
      </c>
      <c r="P47" s="173">
        <f>'5 Venituri si cheltuieli'!P18</f>
        <v>0</v>
      </c>
      <c r="Q47" s="173">
        <f>'5 Venituri si cheltuieli'!Q18</f>
        <v>0</v>
      </c>
      <c r="R47" s="173">
        <f>'5 Venituri si cheltuieli'!R18</f>
        <v>0</v>
      </c>
      <c r="S47" s="173">
        <f>'5 Venituri si cheltuieli'!S18</f>
        <v>0</v>
      </c>
      <c r="T47" s="156">
        <f t="shared" si="24"/>
        <v>0</v>
      </c>
      <c r="U47" s="156">
        <f t="shared" si="25"/>
        <v>0</v>
      </c>
      <c r="V47" s="156">
        <f t="shared" si="26"/>
        <v>0</v>
      </c>
      <c r="W47" s="156">
        <f t="shared" si="27"/>
        <v>0</v>
      </c>
      <c r="X47" s="156">
        <f>'5 Venituri si cheltuieli'!X18</f>
        <v>0</v>
      </c>
      <c r="Y47" s="156">
        <f>'5 Venituri si cheltuieli'!Y18</f>
        <v>0</v>
      </c>
      <c r="Z47" s="156">
        <f>'5 Venituri si cheltuieli'!Z18</f>
        <v>0</v>
      </c>
      <c r="AA47" s="156">
        <f>'5 Venituri si cheltuieli'!AA18</f>
        <v>0</v>
      </c>
      <c r="AB47" s="156">
        <f>'5 Venituri si cheltuieli'!AB18</f>
        <v>0</v>
      </c>
      <c r="AC47" s="156">
        <f>'5 Venituri si cheltuieli'!AC18</f>
        <v>0</v>
      </c>
      <c r="AD47" s="156">
        <f>'5 Venituri si cheltuieli'!AD18</f>
        <v>0</v>
      </c>
      <c r="AE47" s="156">
        <f>'5 Venituri si cheltuieli'!AE18</f>
        <v>0</v>
      </c>
      <c r="AF47" s="156">
        <f>'5 Venituri si cheltuieli'!AF18</f>
        <v>0</v>
      </c>
      <c r="AG47" s="156">
        <f>'5 Venituri si cheltuieli'!AG18</f>
        <v>0</v>
      </c>
    </row>
    <row r="48" spans="1:33" x14ac:dyDescent="0.25">
      <c r="A48" s="157" t="s">
        <v>228</v>
      </c>
      <c r="B48" s="81" t="s">
        <v>135</v>
      </c>
      <c r="C48" s="156">
        <f>'5 Venituri si cheltuieli'!C19</f>
        <v>0</v>
      </c>
      <c r="D48" s="173">
        <f>'5 Venituri si cheltuieli'!D19</f>
        <v>0</v>
      </c>
      <c r="E48" s="173">
        <f>'5 Venituri si cheltuieli'!E19</f>
        <v>0</v>
      </c>
      <c r="F48" s="173">
        <f>'5 Venituri si cheltuieli'!F19</f>
        <v>0</v>
      </c>
      <c r="G48" s="173">
        <f>'5 Venituri si cheltuieli'!G19</f>
        <v>0</v>
      </c>
      <c r="H48" s="173">
        <f>'5 Venituri si cheltuieli'!H19</f>
        <v>0</v>
      </c>
      <c r="I48" s="173">
        <f>'5 Venituri si cheltuieli'!I19</f>
        <v>0</v>
      </c>
      <c r="J48" s="173">
        <f>'5 Venituri si cheltuieli'!J19</f>
        <v>0</v>
      </c>
      <c r="K48" s="173">
        <f>'5 Venituri si cheltuieli'!K19</f>
        <v>0</v>
      </c>
      <c r="L48" s="173">
        <f>'5 Venituri si cheltuieli'!L19</f>
        <v>0</v>
      </c>
      <c r="M48" s="173">
        <f>'5 Venituri si cheltuieli'!M19</f>
        <v>0</v>
      </c>
      <c r="N48" s="173">
        <f>'5 Venituri si cheltuieli'!N19</f>
        <v>0</v>
      </c>
      <c r="O48" s="173">
        <f>'5 Venituri si cheltuieli'!O19</f>
        <v>0</v>
      </c>
      <c r="P48" s="173">
        <f>'5 Venituri si cheltuieli'!P19</f>
        <v>0</v>
      </c>
      <c r="Q48" s="173">
        <f>'5 Venituri si cheltuieli'!Q19</f>
        <v>0</v>
      </c>
      <c r="R48" s="173">
        <f>'5 Venituri si cheltuieli'!R19</f>
        <v>0</v>
      </c>
      <c r="S48" s="173">
        <f>'5 Venituri si cheltuieli'!S19</f>
        <v>0</v>
      </c>
      <c r="T48" s="156">
        <f t="shared" si="24"/>
        <v>0</v>
      </c>
      <c r="U48" s="156">
        <f t="shared" si="25"/>
        <v>0</v>
      </c>
      <c r="V48" s="156">
        <f t="shared" si="26"/>
        <v>0</v>
      </c>
      <c r="W48" s="156">
        <f t="shared" si="27"/>
        <v>0</v>
      </c>
      <c r="X48" s="156">
        <f>'5 Venituri si cheltuieli'!X19</f>
        <v>0</v>
      </c>
      <c r="Y48" s="156">
        <f>'5 Venituri si cheltuieli'!Y19</f>
        <v>0</v>
      </c>
      <c r="Z48" s="156">
        <f>'5 Venituri si cheltuieli'!Z19</f>
        <v>0</v>
      </c>
      <c r="AA48" s="156">
        <f>'5 Venituri si cheltuieli'!AA19</f>
        <v>0</v>
      </c>
      <c r="AB48" s="156">
        <f>'5 Venituri si cheltuieli'!AB19</f>
        <v>0</v>
      </c>
      <c r="AC48" s="156">
        <f>'5 Venituri si cheltuieli'!AC19</f>
        <v>0</v>
      </c>
      <c r="AD48" s="156">
        <f>'5 Venituri si cheltuieli'!AD19</f>
        <v>0</v>
      </c>
      <c r="AE48" s="156">
        <f>'5 Venituri si cheltuieli'!AE19</f>
        <v>0</v>
      </c>
      <c r="AF48" s="156">
        <f>'5 Venituri si cheltuieli'!AF19</f>
        <v>0</v>
      </c>
      <c r="AG48" s="156">
        <f>'5 Venituri si cheltuieli'!AG19</f>
        <v>0</v>
      </c>
    </row>
    <row r="49" spans="1:33" x14ac:dyDescent="0.25">
      <c r="A49" s="157" t="s">
        <v>229</v>
      </c>
      <c r="B49" s="81" t="s">
        <v>136</v>
      </c>
      <c r="C49" s="156">
        <f>'5 Venituri si cheltuieli'!C20</f>
        <v>0</v>
      </c>
      <c r="D49" s="173">
        <f>'5 Venituri si cheltuieli'!D20</f>
        <v>0</v>
      </c>
      <c r="E49" s="173">
        <f>'5 Venituri si cheltuieli'!E20</f>
        <v>0</v>
      </c>
      <c r="F49" s="173">
        <f>'5 Venituri si cheltuieli'!F20</f>
        <v>0</v>
      </c>
      <c r="G49" s="173">
        <f>'5 Venituri si cheltuieli'!G20</f>
        <v>0</v>
      </c>
      <c r="H49" s="173">
        <f>'5 Venituri si cheltuieli'!H20</f>
        <v>0</v>
      </c>
      <c r="I49" s="173">
        <f>'5 Venituri si cheltuieli'!I20</f>
        <v>0</v>
      </c>
      <c r="J49" s="173">
        <f>'5 Venituri si cheltuieli'!J20</f>
        <v>0</v>
      </c>
      <c r="K49" s="173">
        <f>'5 Venituri si cheltuieli'!K20</f>
        <v>0</v>
      </c>
      <c r="L49" s="173">
        <f>'5 Venituri si cheltuieli'!L20</f>
        <v>0</v>
      </c>
      <c r="M49" s="173">
        <f>'5 Venituri si cheltuieli'!M20</f>
        <v>0</v>
      </c>
      <c r="N49" s="173">
        <f>'5 Venituri si cheltuieli'!N20</f>
        <v>0</v>
      </c>
      <c r="O49" s="173">
        <f>'5 Venituri si cheltuieli'!O20</f>
        <v>0</v>
      </c>
      <c r="P49" s="173">
        <f>'5 Venituri si cheltuieli'!P20</f>
        <v>0</v>
      </c>
      <c r="Q49" s="173">
        <f>'5 Venituri si cheltuieli'!Q20</f>
        <v>0</v>
      </c>
      <c r="R49" s="173">
        <f>'5 Venituri si cheltuieli'!R20</f>
        <v>0</v>
      </c>
      <c r="S49" s="173">
        <f>'5 Venituri si cheltuieli'!S20</f>
        <v>0</v>
      </c>
      <c r="T49" s="156">
        <f t="shared" si="24"/>
        <v>0</v>
      </c>
      <c r="U49" s="156">
        <f t="shared" si="25"/>
        <v>0</v>
      </c>
      <c r="V49" s="156">
        <f t="shared" si="26"/>
        <v>0</v>
      </c>
      <c r="W49" s="156">
        <f t="shared" si="27"/>
        <v>0</v>
      </c>
      <c r="X49" s="156">
        <f>'5 Venituri si cheltuieli'!X20</f>
        <v>0</v>
      </c>
      <c r="Y49" s="156">
        <f>'5 Venituri si cheltuieli'!Y20</f>
        <v>0</v>
      </c>
      <c r="Z49" s="156">
        <f>'5 Venituri si cheltuieli'!Z20</f>
        <v>0</v>
      </c>
      <c r="AA49" s="156">
        <f>'5 Venituri si cheltuieli'!AA20</f>
        <v>0</v>
      </c>
      <c r="AB49" s="156">
        <f>'5 Venituri si cheltuieli'!AB20</f>
        <v>0</v>
      </c>
      <c r="AC49" s="156">
        <f>'5 Venituri si cheltuieli'!AC20</f>
        <v>0</v>
      </c>
      <c r="AD49" s="156">
        <f>'5 Venituri si cheltuieli'!AD20</f>
        <v>0</v>
      </c>
      <c r="AE49" s="156">
        <f>'5 Venituri si cheltuieli'!AE20</f>
        <v>0</v>
      </c>
      <c r="AF49" s="156">
        <f>'5 Venituri si cheltuieli'!AF20</f>
        <v>0</v>
      </c>
      <c r="AG49" s="156">
        <f>'5 Venituri si cheltuieli'!AG20</f>
        <v>0</v>
      </c>
    </row>
    <row r="50" spans="1:33" x14ac:dyDescent="0.25">
      <c r="A50" s="157" t="s">
        <v>230</v>
      </c>
      <c r="B50" s="81" t="s">
        <v>231</v>
      </c>
      <c r="C50" s="156">
        <f>'5 Venituri si cheltuieli'!C21</f>
        <v>0</v>
      </c>
      <c r="D50" s="173">
        <f>'5 Venituri si cheltuieli'!D21</f>
        <v>0</v>
      </c>
      <c r="E50" s="173">
        <f>'5 Venituri si cheltuieli'!E21</f>
        <v>0</v>
      </c>
      <c r="F50" s="173">
        <f>'5 Venituri si cheltuieli'!F21</f>
        <v>0</v>
      </c>
      <c r="G50" s="173">
        <f>'5 Venituri si cheltuieli'!G21</f>
        <v>0</v>
      </c>
      <c r="H50" s="173">
        <f>'5 Venituri si cheltuieli'!H21</f>
        <v>0</v>
      </c>
      <c r="I50" s="173">
        <f>'5 Venituri si cheltuieli'!I21</f>
        <v>0</v>
      </c>
      <c r="J50" s="173">
        <f>'5 Venituri si cheltuieli'!J21</f>
        <v>0</v>
      </c>
      <c r="K50" s="173">
        <f>'5 Venituri si cheltuieli'!K21</f>
        <v>0</v>
      </c>
      <c r="L50" s="173">
        <f>'5 Venituri si cheltuieli'!L21</f>
        <v>0</v>
      </c>
      <c r="M50" s="173">
        <f>'5 Venituri si cheltuieli'!M21</f>
        <v>0</v>
      </c>
      <c r="N50" s="173">
        <f>'5 Venituri si cheltuieli'!N21</f>
        <v>0</v>
      </c>
      <c r="O50" s="173">
        <f>'5 Venituri si cheltuieli'!O21</f>
        <v>0</v>
      </c>
      <c r="P50" s="173">
        <f>'5 Venituri si cheltuieli'!P21</f>
        <v>0</v>
      </c>
      <c r="Q50" s="173">
        <f>'5 Venituri si cheltuieli'!Q21</f>
        <v>0</v>
      </c>
      <c r="R50" s="173">
        <f>'5 Venituri si cheltuieli'!R21</f>
        <v>0</v>
      </c>
      <c r="S50" s="173">
        <f>'5 Venituri si cheltuieli'!S21</f>
        <v>0</v>
      </c>
      <c r="T50" s="156">
        <f t="shared" si="24"/>
        <v>0</v>
      </c>
      <c r="U50" s="156">
        <f t="shared" si="25"/>
        <v>0</v>
      </c>
      <c r="V50" s="156">
        <f t="shared" si="26"/>
        <v>0</v>
      </c>
      <c r="W50" s="156">
        <f t="shared" si="27"/>
        <v>0</v>
      </c>
      <c r="X50" s="156">
        <f>'5 Venituri si cheltuieli'!X21</f>
        <v>0</v>
      </c>
      <c r="Y50" s="156">
        <f>'5 Venituri si cheltuieli'!Y21</f>
        <v>0</v>
      </c>
      <c r="Z50" s="156">
        <f>'5 Venituri si cheltuieli'!Z21</f>
        <v>0</v>
      </c>
      <c r="AA50" s="156">
        <f>'5 Venituri si cheltuieli'!AA21</f>
        <v>0</v>
      </c>
      <c r="AB50" s="156">
        <f>'5 Venituri si cheltuieli'!AB21</f>
        <v>0</v>
      </c>
      <c r="AC50" s="156">
        <f>'5 Venituri si cheltuieli'!AC21</f>
        <v>0</v>
      </c>
      <c r="AD50" s="156">
        <f>'5 Venituri si cheltuieli'!AD21</f>
        <v>0</v>
      </c>
      <c r="AE50" s="156">
        <f>'5 Venituri si cheltuieli'!AE21</f>
        <v>0</v>
      </c>
      <c r="AF50" s="156">
        <f>'5 Venituri si cheltuieli'!AF21</f>
        <v>0</v>
      </c>
      <c r="AG50" s="156">
        <f>'5 Venituri si cheltuieli'!AG21</f>
        <v>0</v>
      </c>
    </row>
    <row r="51" spans="1:33" s="175" customFormat="1" x14ac:dyDescent="0.25">
      <c r="A51" s="157" t="s">
        <v>232</v>
      </c>
      <c r="B51" s="174" t="s">
        <v>139</v>
      </c>
      <c r="C51" s="163">
        <f>'5 Venituri si cheltuieli'!C23</f>
        <v>0</v>
      </c>
      <c r="D51" s="172">
        <f>'5 Venituri si cheltuieli'!D23</f>
        <v>0</v>
      </c>
      <c r="E51" s="172">
        <f>'5 Venituri si cheltuieli'!E23</f>
        <v>0</v>
      </c>
      <c r="F51" s="172">
        <f>'5 Venituri si cheltuieli'!F23</f>
        <v>0</v>
      </c>
      <c r="G51" s="172">
        <f>'5 Venituri si cheltuieli'!G23</f>
        <v>0</v>
      </c>
      <c r="H51" s="172">
        <f>'5 Venituri si cheltuieli'!H23</f>
        <v>0</v>
      </c>
      <c r="I51" s="172">
        <f>'5 Venituri si cheltuieli'!I23</f>
        <v>0</v>
      </c>
      <c r="J51" s="172">
        <f>'5 Venituri si cheltuieli'!J23</f>
        <v>0</v>
      </c>
      <c r="K51" s="172">
        <f>'5 Venituri si cheltuieli'!K23</f>
        <v>0</v>
      </c>
      <c r="L51" s="172">
        <f>'5 Venituri si cheltuieli'!L23</f>
        <v>0</v>
      </c>
      <c r="M51" s="172">
        <f>'5 Venituri si cheltuieli'!M23</f>
        <v>0</v>
      </c>
      <c r="N51" s="172">
        <f>'5 Venituri si cheltuieli'!N23</f>
        <v>0</v>
      </c>
      <c r="O51" s="172">
        <f>'5 Venituri si cheltuieli'!O23</f>
        <v>0</v>
      </c>
      <c r="P51" s="172">
        <f>'5 Venituri si cheltuieli'!P23</f>
        <v>0</v>
      </c>
      <c r="Q51" s="172">
        <f>'5 Venituri si cheltuieli'!Q23</f>
        <v>0</v>
      </c>
      <c r="R51" s="172">
        <f>'5 Venituri si cheltuieli'!R23</f>
        <v>0</v>
      </c>
      <c r="S51" s="172">
        <f>'5 Venituri si cheltuieli'!S23</f>
        <v>0</v>
      </c>
      <c r="T51" s="156">
        <f t="shared" si="24"/>
        <v>0</v>
      </c>
      <c r="U51" s="156">
        <f t="shared" si="25"/>
        <v>0</v>
      </c>
      <c r="V51" s="156">
        <f t="shared" si="26"/>
        <v>0</v>
      </c>
      <c r="W51" s="156">
        <f t="shared" si="27"/>
        <v>0</v>
      </c>
      <c r="X51" s="163">
        <f>'5 Venituri si cheltuieli'!X23</f>
        <v>0</v>
      </c>
      <c r="Y51" s="163">
        <f>'5 Venituri si cheltuieli'!Y23</f>
        <v>0</v>
      </c>
      <c r="Z51" s="163">
        <f>'5 Venituri si cheltuieli'!Z23</f>
        <v>0</v>
      </c>
      <c r="AA51" s="163">
        <f>'5 Venituri si cheltuieli'!AA23</f>
        <v>0</v>
      </c>
      <c r="AB51" s="163">
        <f>'5 Venituri si cheltuieli'!AB23</f>
        <v>0</v>
      </c>
      <c r="AC51" s="163">
        <f>'5 Venituri si cheltuieli'!AC23</f>
        <v>0</v>
      </c>
      <c r="AD51" s="163">
        <f>'5 Venituri si cheltuieli'!AD23</f>
        <v>0</v>
      </c>
      <c r="AE51" s="163">
        <f>'5 Venituri si cheltuieli'!AE23</f>
        <v>0</v>
      </c>
      <c r="AF51" s="163">
        <f>'5 Venituri si cheltuieli'!AF23</f>
        <v>0</v>
      </c>
      <c r="AG51" s="163">
        <f>'5 Venituri si cheltuieli'!AG23</f>
        <v>0</v>
      </c>
    </row>
    <row r="52" spans="1:33" s="164" customFormat="1" x14ac:dyDescent="0.25">
      <c r="A52" s="522" t="s">
        <v>233</v>
      </c>
      <c r="B52" s="522"/>
      <c r="C52" s="159">
        <f t="shared" ref="C52:S52" si="30">C46+C36+C51</f>
        <v>0</v>
      </c>
      <c r="D52" s="160">
        <f t="shared" si="30"/>
        <v>0</v>
      </c>
      <c r="E52" s="160">
        <f t="shared" si="30"/>
        <v>0</v>
      </c>
      <c r="F52" s="160">
        <f t="shared" si="30"/>
        <v>0</v>
      </c>
      <c r="G52" s="160">
        <f t="shared" si="30"/>
        <v>0</v>
      </c>
      <c r="H52" s="160">
        <f t="shared" si="30"/>
        <v>0</v>
      </c>
      <c r="I52" s="160">
        <f t="shared" si="30"/>
        <v>0</v>
      </c>
      <c r="J52" s="160">
        <f t="shared" si="30"/>
        <v>0</v>
      </c>
      <c r="K52" s="160">
        <f t="shared" si="30"/>
        <v>0</v>
      </c>
      <c r="L52" s="160">
        <f t="shared" si="30"/>
        <v>0</v>
      </c>
      <c r="M52" s="160">
        <f t="shared" si="30"/>
        <v>0</v>
      </c>
      <c r="N52" s="160">
        <f t="shared" si="30"/>
        <v>0</v>
      </c>
      <c r="O52" s="160">
        <f t="shared" si="30"/>
        <v>0</v>
      </c>
      <c r="P52" s="160">
        <f t="shared" si="30"/>
        <v>0</v>
      </c>
      <c r="Q52" s="160">
        <f t="shared" si="30"/>
        <v>0</v>
      </c>
      <c r="R52" s="160">
        <f t="shared" si="30"/>
        <v>0</v>
      </c>
      <c r="S52" s="160">
        <f t="shared" si="30"/>
        <v>0</v>
      </c>
      <c r="T52" s="163">
        <f t="shared" si="24"/>
        <v>0</v>
      </c>
      <c r="U52" s="163">
        <f t="shared" si="25"/>
        <v>0</v>
      </c>
      <c r="V52" s="163">
        <f t="shared" si="26"/>
        <v>0</v>
      </c>
      <c r="W52" s="163">
        <f t="shared" si="27"/>
        <v>0</v>
      </c>
      <c r="X52" s="159">
        <f t="shared" ref="X52:AG52" si="31">X46+X36+X51</f>
        <v>0</v>
      </c>
      <c r="Y52" s="159">
        <f t="shared" si="31"/>
        <v>0</v>
      </c>
      <c r="Z52" s="159">
        <f t="shared" si="31"/>
        <v>0</v>
      </c>
      <c r="AA52" s="159">
        <f t="shared" si="31"/>
        <v>0</v>
      </c>
      <c r="AB52" s="159">
        <f t="shared" si="31"/>
        <v>0</v>
      </c>
      <c r="AC52" s="159">
        <f t="shared" si="31"/>
        <v>0</v>
      </c>
      <c r="AD52" s="159">
        <f t="shared" si="31"/>
        <v>0</v>
      </c>
      <c r="AE52" s="159">
        <f t="shared" si="31"/>
        <v>0</v>
      </c>
      <c r="AF52" s="159">
        <f t="shared" si="31"/>
        <v>0</v>
      </c>
      <c r="AG52" s="159">
        <f t="shared" si="31"/>
        <v>0</v>
      </c>
    </row>
    <row r="53" spans="1:33" x14ac:dyDescent="0.25">
      <c r="A53" s="176"/>
      <c r="B53" s="61" t="s">
        <v>234</v>
      </c>
      <c r="C53" s="177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</row>
    <row r="54" spans="1:33" x14ac:dyDescent="0.25">
      <c r="A54" s="176"/>
      <c r="B54" s="171" t="s">
        <v>235</v>
      </c>
      <c r="C54" s="159">
        <f>SUM(C55:C61)</f>
        <v>0</v>
      </c>
      <c r="D54" s="160">
        <f t="shared" ref="D54:AG54" si="32">SUM(D55:D61)</f>
        <v>0</v>
      </c>
      <c r="E54" s="160">
        <f t="shared" si="32"/>
        <v>0</v>
      </c>
      <c r="F54" s="160">
        <f t="shared" si="32"/>
        <v>0</v>
      </c>
      <c r="G54" s="160">
        <f t="shared" si="32"/>
        <v>0</v>
      </c>
      <c r="H54" s="160">
        <f t="shared" si="32"/>
        <v>0</v>
      </c>
      <c r="I54" s="160">
        <f t="shared" si="32"/>
        <v>0</v>
      </c>
      <c r="J54" s="160">
        <f t="shared" si="32"/>
        <v>0</v>
      </c>
      <c r="K54" s="160">
        <f t="shared" si="32"/>
        <v>0</v>
      </c>
      <c r="L54" s="160">
        <f t="shared" si="32"/>
        <v>0</v>
      </c>
      <c r="M54" s="160">
        <f t="shared" si="32"/>
        <v>0</v>
      </c>
      <c r="N54" s="160">
        <f t="shared" si="32"/>
        <v>0</v>
      </c>
      <c r="O54" s="160">
        <f t="shared" si="32"/>
        <v>0</v>
      </c>
      <c r="P54" s="160">
        <f t="shared" si="32"/>
        <v>0</v>
      </c>
      <c r="Q54" s="160">
        <f t="shared" si="32"/>
        <v>0</v>
      </c>
      <c r="R54" s="160">
        <f t="shared" si="32"/>
        <v>0</v>
      </c>
      <c r="S54" s="160">
        <f t="shared" si="32"/>
        <v>0</v>
      </c>
      <c r="T54" s="156">
        <f t="shared" ref="T54:T77" si="33">SUM(D54:G54)</f>
        <v>0</v>
      </c>
      <c r="U54" s="156">
        <f t="shared" ref="U54:U77" si="34">SUM(H54:K54)</f>
        <v>0</v>
      </c>
      <c r="V54" s="156">
        <f t="shared" ref="V54:V77" si="35">SUM(L54:O54)</f>
        <v>0</v>
      </c>
      <c r="W54" s="156">
        <f t="shared" ref="W54:W77" si="36">SUM(P54:S54)</f>
        <v>0</v>
      </c>
      <c r="X54" s="159">
        <f t="shared" si="32"/>
        <v>0</v>
      </c>
      <c r="Y54" s="159">
        <f t="shared" si="32"/>
        <v>0</v>
      </c>
      <c r="Z54" s="159">
        <f t="shared" si="32"/>
        <v>0</v>
      </c>
      <c r="AA54" s="159">
        <f t="shared" si="32"/>
        <v>0</v>
      </c>
      <c r="AB54" s="159">
        <f t="shared" si="32"/>
        <v>0</v>
      </c>
      <c r="AC54" s="159">
        <f t="shared" si="32"/>
        <v>0</v>
      </c>
      <c r="AD54" s="159">
        <f t="shared" si="32"/>
        <v>0</v>
      </c>
      <c r="AE54" s="159">
        <f t="shared" si="32"/>
        <v>0</v>
      </c>
      <c r="AF54" s="159">
        <f t="shared" si="32"/>
        <v>0</v>
      </c>
      <c r="AG54" s="159">
        <f t="shared" si="32"/>
        <v>0</v>
      </c>
    </row>
    <row r="55" spans="1:33" x14ac:dyDescent="0.25">
      <c r="A55" s="157">
        <v>14</v>
      </c>
      <c r="B55" s="81" t="s">
        <v>75</v>
      </c>
      <c r="C55" s="156">
        <f>'5 Venituri si cheltuieli'!C26</f>
        <v>0</v>
      </c>
      <c r="D55" s="173">
        <f>'5 Venituri si cheltuieli'!D26</f>
        <v>0</v>
      </c>
      <c r="E55" s="173">
        <f>'5 Venituri si cheltuieli'!E26</f>
        <v>0</v>
      </c>
      <c r="F55" s="173">
        <f>'5 Venituri si cheltuieli'!F26</f>
        <v>0</v>
      </c>
      <c r="G55" s="173">
        <f>'5 Venituri si cheltuieli'!G26</f>
        <v>0</v>
      </c>
      <c r="H55" s="173">
        <f>'5 Venituri si cheltuieli'!H26</f>
        <v>0</v>
      </c>
      <c r="I55" s="173">
        <f>'5 Venituri si cheltuieli'!I26</f>
        <v>0</v>
      </c>
      <c r="J55" s="173">
        <f>'5 Venituri si cheltuieli'!J26</f>
        <v>0</v>
      </c>
      <c r="K55" s="173">
        <f>'5 Venituri si cheltuieli'!K26</f>
        <v>0</v>
      </c>
      <c r="L55" s="173">
        <f>'5 Venituri si cheltuieli'!L26</f>
        <v>0</v>
      </c>
      <c r="M55" s="173">
        <f>'5 Venituri si cheltuieli'!M26</f>
        <v>0</v>
      </c>
      <c r="N55" s="173">
        <f>'5 Venituri si cheltuieli'!N26</f>
        <v>0</v>
      </c>
      <c r="O55" s="173">
        <f>'5 Venituri si cheltuieli'!O26</f>
        <v>0</v>
      </c>
      <c r="P55" s="173">
        <f>'5 Venituri si cheltuieli'!P26</f>
        <v>0</v>
      </c>
      <c r="Q55" s="173">
        <f>'5 Venituri si cheltuieli'!Q26</f>
        <v>0</v>
      </c>
      <c r="R55" s="173">
        <f>'5 Venituri si cheltuieli'!R26</f>
        <v>0</v>
      </c>
      <c r="S55" s="173">
        <f>'5 Venituri si cheltuieli'!S26</f>
        <v>0</v>
      </c>
      <c r="T55" s="156">
        <f t="shared" si="33"/>
        <v>0</v>
      </c>
      <c r="U55" s="156">
        <f t="shared" si="34"/>
        <v>0</v>
      </c>
      <c r="V55" s="156">
        <f t="shared" si="35"/>
        <v>0</v>
      </c>
      <c r="W55" s="156">
        <f t="shared" si="36"/>
        <v>0</v>
      </c>
      <c r="X55" s="156">
        <f>'5 Venituri si cheltuieli'!X26</f>
        <v>0</v>
      </c>
      <c r="Y55" s="156">
        <f>'5 Venituri si cheltuieli'!Y26</f>
        <v>0</v>
      </c>
      <c r="Z55" s="156">
        <f>'5 Venituri si cheltuieli'!Z26</f>
        <v>0</v>
      </c>
      <c r="AA55" s="156">
        <f>'5 Venituri si cheltuieli'!AA26</f>
        <v>0</v>
      </c>
      <c r="AB55" s="156">
        <f>'5 Venituri si cheltuieli'!AB26</f>
        <v>0</v>
      </c>
      <c r="AC55" s="156">
        <f>'5 Venituri si cheltuieli'!AC26</f>
        <v>0</v>
      </c>
      <c r="AD55" s="156">
        <f>'5 Venituri si cheltuieli'!AD26</f>
        <v>0</v>
      </c>
      <c r="AE55" s="156">
        <f>'5 Venituri si cheltuieli'!AE26</f>
        <v>0</v>
      </c>
      <c r="AF55" s="156">
        <f>'5 Venituri si cheltuieli'!AF26</f>
        <v>0</v>
      </c>
      <c r="AG55" s="156">
        <f>'5 Venituri si cheltuieli'!AG26</f>
        <v>0</v>
      </c>
    </row>
    <row r="56" spans="1:33" x14ac:dyDescent="0.25">
      <c r="A56" s="157">
        <v>15</v>
      </c>
      <c r="B56" s="81" t="s">
        <v>142</v>
      </c>
      <c r="C56" s="156">
        <f>'5 Venituri si cheltuieli'!C27</f>
        <v>0</v>
      </c>
      <c r="D56" s="173">
        <f>'5 Venituri si cheltuieli'!D27</f>
        <v>0</v>
      </c>
      <c r="E56" s="173">
        <f>'5 Venituri si cheltuieli'!E27</f>
        <v>0</v>
      </c>
      <c r="F56" s="173">
        <f>'5 Venituri si cheltuieli'!F27</f>
        <v>0</v>
      </c>
      <c r="G56" s="173">
        <f>'5 Venituri si cheltuieli'!G27</f>
        <v>0</v>
      </c>
      <c r="H56" s="173">
        <f>'5 Venituri si cheltuieli'!H27</f>
        <v>0</v>
      </c>
      <c r="I56" s="173">
        <f>'5 Venituri si cheltuieli'!I27</f>
        <v>0</v>
      </c>
      <c r="J56" s="173">
        <f>'5 Venituri si cheltuieli'!J27</f>
        <v>0</v>
      </c>
      <c r="K56" s="173">
        <f>'5 Venituri si cheltuieli'!K27</f>
        <v>0</v>
      </c>
      <c r="L56" s="173">
        <f>'5 Venituri si cheltuieli'!L27</f>
        <v>0</v>
      </c>
      <c r="M56" s="173">
        <f>'5 Venituri si cheltuieli'!M27</f>
        <v>0</v>
      </c>
      <c r="N56" s="173">
        <f>'5 Venituri si cheltuieli'!N27</f>
        <v>0</v>
      </c>
      <c r="O56" s="173">
        <f>'5 Venituri si cheltuieli'!O27</f>
        <v>0</v>
      </c>
      <c r="P56" s="173">
        <f>'5 Venituri si cheltuieli'!P27</f>
        <v>0</v>
      </c>
      <c r="Q56" s="173">
        <f>'5 Venituri si cheltuieli'!Q27</f>
        <v>0</v>
      </c>
      <c r="R56" s="173">
        <f>'5 Venituri si cheltuieli'!R27</f>
        <v>0</v>
      </c>
      <c r="S56" s="173">
        <f>'5 Venituri si cheltuieli'!S27</f>
        <v>0</v>
      </c>
      <c r="T56" s="156">
        <f t="shared" si="33"/>
        <v>0</v>
      </c>
      <c r="U56" s="156">
        <f t="shared" si="34"/>
        <v>0</v>
      </c>
      <c r="V56" s="156">
        <f t="shared" si="35"/>
        <v>0</v>
      </c>
      <c r="W56" s="156">
        <f t="shared" si="36"/>
        <v>0</v>
      </c>
      <c r="X56" s="156">
        <f>'5 Venituri si cheltuieli'!X27</f>
        <v>0</v>
      </c>
      <c r="Y56" s="156">
        <f>'5 Venituri si cheltuieli'!Y27</f>
        <v>0</v>
      </c>
      <c r="Z56" s="156">
        <f>'5 Venituri si cheltuieli'!Z27</f>
        <v>0</v>
      </c>
      <c r="AA56" s="156">
        <f>'5 Venituri si cheltuieli'!AA27</f>
        <v>0</v>
      </c>
      <c r="AB56" s="156">
        <f>'5 Venituri si cheltuieli'!AB27</f>
        <v>0</v>
      </c>
      <c r="AC56" s="156">
        <f>'5 Venituri si cheltuieli'!AC27</f>
        <v>0</v>
      </c>
      <c r="AD56" s="156">
        <f>'5 Venituri si cheltuieli'!AD27</f>
        <v>0</v>
      </c>
      <c r="AE56" s="156">
        <f>'5 Venituri si cheltuieli'!AE27</f>
        <v>0</v>
      </c>
      <c r="AF56" s="156">
        <f>'5 Venituri si cheltuieli'!AF27</f>
        <v>0</v>
      </c>
      <c r="AG56" s="156">
        <f>'5 Venituri si cheltuieli'!AG27</f>
        <v>0</v>
      </c>
    </row>
    <row r="57" spans="1:33" x14ac:dyDescent="0.25">
      <c r="A57" s="157">
        <v>16</v>
      </c>
      <c r="B57" s="81" t="s">
        <v>143</v>
      </c>
      <c r="C57" s="156">
        <f>'5 Venituri si cheltuieli'!C28</f>
        <v>0</v>
      </c>
      <c r="D57" s="173">
        <f>'5 Venituri si cheltuieli'!D28</f>
        <v>0</v>
      </c>
      <c r="E57" s="173">
        <f>'5 Venituri si cheltuieli'!E28</f>
        <v>0</v>
      </c>
      <c r="F57" s="173">
        <f>'5 Venituri si cheltuieli'!F28</f>
        <v>0</v>
      </c>
      <c r="G57" s="173">
        <f>'5 Venituri si cheltuieli'!G28</f>
        <v>0</v>
      </c>
      <c r="H57" s="173">
        <f>'5 Venituri si cheltuieli'!H28</f>
        <v>0</v>
      </c>
      <c r="I57" s="173">
        <f>'5 Venituri si cheltuieli'!I28</f>
        <v>0</v>
      </c>
      <c r="J57" s="173">
        <f>'5 Venituri si cheltuieli'!J28</f>
        <v>0</v>
      </c>
      <c r="K57" s="173">
        <f>'5 Venituri si cheltuieli'!K28</f>
        <v>0</v>
      </c>
      <c r="L57" s="173">
        <f>'5 Venituri si cheltuieli'!L28</f>
        <v>0</v>
      </c>
      <c r="M57" s="173">
        <f>'5 Venituri si cheltuieli'!M28</f>
        <v>0</v>
      </c>
      <c r="N57" s="173">
        <f>'5 Venituri si cheltuieli'!N28</f>
        <v>0</v>
      </c>
      <c r="O57" s="173">
        <f>'5 Venituri si cheltuieli'!O28</f>
        <v>0</v>
      </c>
      <c r="P57" s="173">
        <f>'5 Venituri si cheltuieli'!P28</f>
        <v>0</v>
      </c>
      <c r="Q57" s="173">
        <f>'5 Venituri si cheltuieli'!Q28</f>
        <v>0</v>
      </c>
      <c r="R57" s="173">
        <f>'5 Venituri si cheltuieli'!R28</f>
        <v>0</v>
      </c>
      <c r="S57" s="173">
        <f>'5 Venituri si cheltuieli'!S28</f>
        <v>0</v>
      </c>
      <c r="T57" s="156">
        <f t="shared" si="33"/>
        <v>0</v>
      </c>
      <c r="U57" s="156">
        <f t="shared" si="34"/>
        <v>0</v>
      </c>
      <c r="V57" s="156">
        <f t="shared" si="35"/>
        <v>0</v>
      </c>
      <c r="W57" s="156">
        <f t="shared" si="36"/>
        <v>0</v>
      </c>
      <c r="X57" s="156">
        <f>'5 Venituri si cheltuieli'!X28</f>
        <v>0</v>
      </c>
      <c r="Y57" s="156">
        <f>'5 Venituri si cheltuieli'!Y28</f>
        <v>0</v>
      </c>
      <c r="Z57" s="156">
        <f>'5 Venituri si cheltuieli'!Z28</f>
        <v>0</v>
      </c>
      <c r="AA57" s="156">
        <f>'5 Venituri si cheltuieli'!AA28</f>
        <v>0</v>
      </c>
      <c r="AB57" s="156">
        <f>'5 Venituri si cheltuieli'!AB28</f>
        <v>0</v>
      </c>
      <c r="AC57" s="156">
        <f>'5 Venituri si cheltuieli'!AC28</f>
        <v>0</v>
      </c>
      <c r="AD57" s="156">
        <f>'5 Venituri si cheltuieli'!AD28</f>
        <v>0</v>
      </c>
      <c r="AE57" s="156">
        <f>'5 Venituri si cheltuieli'!AE28</f>
        <v>0</v>
      </c>
      <c r="AF57" s="156">
        <f>'5 Venituri si cheltuieli'!AF28</f>
        <v>0</v>
      </c>
      <c r="AG57" s="156">
        <f>'5 Venituri si cheltuieli'!AG28</f>
        <v>0</v>
      </c>
    </row>
    <row r="58" spans="1:33" x14ac:dyDescent="0.25">
      <c r="A58" s="157">
        <v>17</v>
      </c>
      <c r="B58" s="81" t="s">
        <v>76</v>
      </c>
      <c r="C58" s="156">
        <f>'5 Venituri si cheltuieli'!C29</f>
        <v>0</v>
      </c>
      <c r="D58" s="173">
        <f>'5 Venituri si cheltuieli'!D29</f>
        <v>0</v>
      </c>
      <c r="E58" s="173">
        <f>'5 Venituri si cheltuieli'!E29</f>
        <v>0</v>
      </c>
      <c r="F58" s="173">
        <f>'5 Venituri si cheltuieli'!F29</f>
        <v>0</v>
      </c>
      <c r="G58" s="173">
        <f>'5 Venituri si cheltuieli'!G29</f>
        <v>0</v>
      </c>
      <c r="H58" s="173">
        <f>'5 Venituri si cheltuieli'!H29</f>
        <v>0</v>
      </c>
      <c r="I58" s="173">
        <f>'5 Venituri si cheltuieli'!I29</f>
        <v>0</v>
      </c>
      <c r="J58" s="173">
        <f>'5 Venituri si cheltuieli'!J29</f>
        <v>0</v>
      </c>
      <c r="K58" s="173">
        <f>'5 Venituri si cheltuieli'!K29</f>
        <v>0</v>
      </c>
      <c r="L58" s="173">
        <f>'5 Venituri si cheltuieli'!L29</f>
        <v>0</v>
      </c>
      <c r="M58" s="173">
        <f>'5 Venituri si cheltuieli'!M29</f>
        <v>0</v>
      </c>
      <c r="N58" s="173">
        <f>'5 Venituri si cheltuieli'!N29</f>
        <v>0</v>
      </c>
      <c r="O58" s="173">
        <f>'5 Venituri si cheltuieli'!O29</f>
        <v>0</v>
      </c>
      <c r="P58" s="173">
        <f>'5 Venituri si cheltuieli'!P29</f>
        <v>0</v>
      </c>
      <c r="Q58" s="173">
        <f>'5 Venituri si cheltuieli'!Q29</f>
        <v>0</v>
      </c>
      <c r="R58" s="173">
        <f>'5 Venituri si cheltuieli'!R29</f>
        <v>0</v>
      </c>
      <c r="S58" s="173">
        <f>'5 Venituri si cheltuieli'!S29</f>
        <v>0</v>
      </c>
      <c r="T58" s="156">
        <f t="shared" si="33"/>
        <v>0</v>
      </c>
      <c r="U58" s="156">
        <f t="shared" si="34"/>
        <v>0</v>
      </c>
      <c r="V58" s="156">
        <f t="shared" si="35"/>
        <v>0</v>
      </c>
      <c r="W58" s="156">
        <f t="shared" si="36"/>
        <v>0</v>
      </c>
      <c r="X58" s="156">
        <f>'5 Venituri si cheltuieli'!X29</f>
        <v>0</v>
      </c>
      <c r="Y58" s="156">
        <f>'5 Venituri si cheltuieli'!Y29</f>
        <v>0</v>
      </c>
      <c r="Z58" s="156">
        <f>'5 Venituri si cheltuieli'!Z29</f>
        <v>0</v>
      </c>
      <c r="AA58" s="156">
        <f>'5 Venituri si cheltuieli'!AA29</f>
        <v>0</v>
      </c>
      <c r="AB58" s="156">
        <f>'5 Venituri si cheltuieli'!AB29</f>
        <v>0</v>
      </c>
      <c r="AC58" s="156">
        <f>'5 Venituri si cheltuieli'!AC29</f>
        <v>0</v>
      </c>
      <c r="AD58" s="156">
        <f>'5 Venituri si cheltuieli'!AD29</f>
        <v>0</v>
      </c>
      <c r="AE58" s="156">
        <f>'5 Venituri si cheltuieli'!AE29</f>
        <v>0</v>
      </c>
      <c r="AF58" s="156">
        <f>'5 Venituri si cheltuieli'!AF29</f>
        <v>0</v>
      </c>
      <c r="AG58" s="156">
        <f>'5 Venituri si cheltuieli'!AG29</f>
        <v>0</v>
      </c>
    </row>
    <row r="59" spans="1:33" x14ac:dyDescent="0.25">
      <c r="A59" s="157">
        <v>18</v>
      </c>
      <c r="B59" s="81" t="s">
        <v>144</v>
      </c>
      <c r="C59" s="156">
        <f>'5 Venituri si cheltuieli'!C31</f>
        <v>0</v>
      </c>
      <c r="D59" s="173">
        <f>'5 Venituri si cheltuieli'!D31</f>
        <v>0</v>
      </c>
      <c r="E59" s="173">
        <f>'5 Venituri si cheltuieli'!E31</f>
        <v>0</v>
      </c>
      <c r="F59" s="173">
        <f>'5 Venituri si cheltuieli'!F31</f>
        <v>0</v>
      </c>
      <c r="G59" s="173">
        <f>'5 Venituri si cheltuieli'!G31</f>
        <v>0</v>
      </c>
      <c r="H59" s="173">
        <f>'5 Venituri si cheltuieli'!H31</f>
        <v>0</v>
      </c>
      <c r="I59" s="173">
        <f>'5 Venituri si cheltuieli'!I31</f>
        <v>0</v>
      </c>
      <c r="J59" s="173">
        <f>'5 Venituri si cheltuieli'!J31</f>
        <v>0</v>
      </c>
      <c r="K59" s="173">
        <f>'5 Venituri si cheltuieli'!K31</f>
        <v>0</v>
      </c>
      <c r="L59" s="173">
        <f>'5 Venituri si cheltuieli'!L31</f>
        <v>0</v>
      </c>
      <c r="M59" s="173">
        <f>'5 Venituri si cheltuieli'!M31</f>
        <v>0</v>
      </c>
      <c r="N59" s="173">
        <f>'5 Venituri si cheltuieli'!N31</f>
        <v>0</v>
      </c>
      <c r="O59" s="173">
        <f>'5 Venituri si cheltuieli'!O31</f>
        <v>0</v>
      </c>
      <c r="P59" s="173">
        <f>'5 Venituri si cheltuieli'!P31</f>
        <v>0</v>
      </c>
      <c r="Q59" s="173">
        <f>'5 Venituri si cheltuieli'!Q31</f>
        <v>0</v>
      </c>
      <c r="R59" s="173">
        <f>'5 Venituri si cheltuieli'!R31</f>
        <v>0</v>
      </c>
      <c r="S59" s="173">
        <f>'5 Venituri si cheltuieli'!S31</f>
        <v>0</v>
      </c>
      <c r="T59" s="156">
        <f t="shared" si="33"/>
        <v>0</v>
      </c>
      <c r="U59" s="156">
        <f t="shared" si="34"/>
        <v>0</v>
      </c>
      <c r="V59" s="156">
        <f t="shared" si="35"/>
        <v>0</v>
      </c>
      <c r="W59" s="156">
        <f t="shared" si="36"/>
        <v>0</v>
      </c>
      <c r="X59" s="156">
        <f>'5 Venituri si cheltuieli'!X31</f>
        <v>0</v>
      </c>
      <c r="Y59" s="156">
        <f>'5 Venituri si cheltuieli'!Y31</f>
        <v>0</v>
      </c>
      <c r="Z59" s="156">
        <f>'5 Venituri si cheltuieli'!Z31</f>
        <v>0</v>
      </c>
      <c r="AA59" s="156">
        <f>'5 Venituri si cheltuieli'!AA31</f>
        <v>0</v>
      </c>
      <c r="AB59" s="156">
        <f>'5 Venituri si cheltuieli'!AB31</f>
        <v>0</v>
      </c>
      <c r="AC59" s="156">
        <f>'5 Venituri si cheltuieli'!AC31</f>
        <v>0</v>
      </c>
      <c r="AD59" s="156">
        <f>'5 Venituri si cheltuieli'!AD31</f>
        <v>0</v>
      </c>
      <c r="AE59" s="156">
        <f>'5 Venituri si cheltuieli'!AE31</f>
        <v>0</v>
      </c>
      <c r="AF59" s="156">
        <f>'5 Venituri si cheltuieli'!AF31</f>
        <v>0</v>
      </c>
      <c r="AG59" s="156">
        <f>'5 Venituri si cheltuieli'!AG31</f>
        <v>0</v>
      </c>
    </row>
    <row r="60" spans="1:33" x14ac:dyDescent="0.25">
      <c r="A60" s="157">
        <v>19</v>
      </c>
      <c r="B60" s="81" t="s">
        <v>145</v>
      </c>
      <c r="C60" s="156">
        <f>'5 Venituri si cheltuieli'!C32</f>
        <v>0</v>
      </c>
      <c r="D60" s="173">
        <f>'5 Venituri si cheltuieli'!D32</f>
        <v>0</v>
      </c>
      <c r="E60" s="173">
        <f>'5 Venituri si cheltuieli'!E32</f>
        <v>0</v>
      </c>
      <c r="F60" s="173">
        <f>'5 Venituri si cheltuieli'!F32</f>
        <v>0</v>
      </c>
      <c r="G60" s="173">
        <f>'5 Venituri si cheltuieli'!G32</f>
        <v>0</v>
      </c>
      <c r="H60" s="173">
        <f>'5 Venituri si cheltuieli'!H32</f>
        <v>0</v>
      </c>
      <c r="I60" s="173">
        <f>'5 Venituri si cheltuieli'!I32</f>
        <v>0</v>
      </c>
      <c r="J60" s="173">
        <f>'5 Venituri si cheltuieli'!J32</f>
        <v>0</v>
      </c>
      <c r="K60" s="173">
        <f>'5 Venituri si cheltuieli'!K32</f>
        <v>0</v>
      </c>
      <c r="L60" s="173">
        <f>'5 Venituri si cheltuieli'!L32</f>
        <v>0</v>
      </c>
      <c r="M60" s="173">
        <f>'5 Venituri si cheltuieli'!M32</f>
        <v>0</v>
      </c>
      <c r="N60" s="173">
        <f>'5 Venituri si cheltuieli'!N32</f>
        <v>0</v>
      </c>
      <c r="O60" s="173">
        <f>'5 Venituri si cheltuieli'!O32</f>
        <v>0</v>
      </c>
      <c r="P60" s="173">
        <f>'5 Venituri si cheltuieli'!P32</f>
        <v>0</v>
      </c>
      <c r="Q60" s="173">
        <f>'5 Venituri si cheltuieli'!Q32</f>
        <v>0</v>
      </c>
      <c r="R60" s="173">
        <f>'5 Venituri si cheltuieli'!R32</f>
        <v>0</v>
      </c>
      <c r="S60" s="173">
        <f>'5 Venituri si cheltuieli'!S32</f>
        <v>0</v>
      </c>
      <c r="T60" s="156">
        <f t="shared" si="33"/>
        <v>0</v>
      </c>
      <c r="U60" s="156">
        <f t="shared" si="34"/>
        <v>0</v>
      </c>
      <c r="V60" s="156">
        <f t="shared" si="35"/>
        <v>0</v>
      </c>
      <c r="W60" s="156">
        <f t="shared" si="36"/>
        <v>0</v>
      </c>
      <c r="X60" s="156">
        <f>'5 Venituri si cheltuieli'!X32</f>
        <v>0</v>
      </c>
      <c r="Y60" s="156">
        <f>'5 Venituri si cheltuieli'!Y32</f>
        <v>0</v>
      </c>
      <c r="Z60" s="156">
        <f>'5 Venituri si cheltuieli'!Z32</f>
        <v>0</v>
      </c>
      <c r="AA60" s="156">
        <f>'5 Venituri si cheltuieli'!AA32</f>
        <v>0</v>
      </c>
      <c r="AB60" s="156">
        <f>'5 Venituri si cheltuieli'!AB32</f>
        <v>0</v>
      </c>
      <c r="AC60" s="156">
        <f>'5 Venituri si cheltuieli'!AC32</f>
        <v>0</v>
      </c>
      <c r="AD60" s="156">
        <f>'5 Venituri si cheltuieli'!AD32</f>
        <v>0</v>
      </c>
      <c r="AE60" s="156">
        <f>'5 Venituri si cheltuieli'!AE32</f>
        <v>0</v>
      </c>
      <c r="AF60" s="156">
        <f>'5 Venituri si cheltuieli'!AF32</f>
        <v>0</v>
      </c>
      <c r="AG60" s="156">
        <f>'5 Venituri si cheltuieli'!AG32</f>
        <v>0</v>
      </c>
    </row>
    <row r="61" spans="1:33" ht="30" customHeight="1" x14ac:dyDescent="0.25">
      <c r="A61" s="157">
        <v>22</v>
      </c>
      <c r="B61" s="81" t="s">
        <v>150</v>
      </c>
      <c r="C61" s="156">
        <f>'5 Venituri si cheltuieli'!C37</f>
        <v>0</v>
      </c>
      <c r="D61" s="173">
        <f>'5 Venituri si cheltuieli'!D37</f>
        <v>0</v>
      </c>
      <c r="E61" s="173">
        <f>'5 Venituri si cheltuieli'!E37</f>
        <v>0</v>
      </c>
      <c r="F61" s="173">
        <f>'5 Venituri si cheltuieli'!F37</f>
        <v>0</v>
      </c>
      <c r="G61" s="173">
        <f>'5 Venituri si cheltuieli'!G37</f>
        <v>0</v>
      </c>
      <c r="H61" s="173">
        <f>'5 Venituri si cheltuieli'!H37</f>
        <v>0</v>
      </c>
      <c r="I61" s="173">
        <f>'5 Venituri si cheltuieli'!I37</f>
        <v>0</v>
      </c>
      <c r="J61" s="173">
        <f>'5 Venituri si cheltuieli'!J37</f>
        <v>0</v>
      </c>
      <c r="K61" s="173">
        <f>'5 Venituri si cheltuieli'!K37</f>
        <v>0</v>
      </c>
      <c r="L61" s="173">
        <f>'5 Venituri si cheltuieli'!L37</f>
        <v>0</v>
      </c>
      <c r="M61" s="173">
        <f>'5 Venituri si cheltuieli'!M37</f>
        <v>0</v>
      </c>
      <c r="N61" s="173">
        <f>'5 Venituri si cheltuieli'!N37</f>
        <v>0</v>
      </c>
      <c r="O61" s="173">
        <f>'5 Venituri si cheltuieli'!O37</f>
        <v>0</v>
      </c>
      <c r="P61" s="173">
        <f>'5 Venituri si cheltuieli'!P37</f>
        <v>0</v>
      </c>
      <c r="Q61" s="173">
        <f>'5 Venituri si cheltuieli'!Q37</f>
        <v>0</v>
      </c>
      <c r="R61" s="173">
        <f>'5 Venituri si cheltuieli'!R37</f>
        <v>0</v>
      </c>
      <c r="S61" s="173">
        <f>'5 Venituri si cheltuieli'!S37</f>
        <v>0</v>
      </c>
      <c r="T61" s="156">
        <f t="shared" si="33"/>
        <v>0</v>
      </c>
      <c r="U61" s="156">
        <f t="shared" si="34"/>
        <v>0</v>
      </c>
      <c r="V61" s="156">
        <f t="shared" si="35"/>
        <v>0</v>
      </c>
      <c r="W61" s="156">
        <f t="shared" si="36"/>
        <v>0</v>
      </c>
      <c r="X61" s="156">
        <f>'5 Venituri si cheltuieli'!X37</f>
        <v>0</v>
      </c>
      <c r="Y61" s="156">
        <f>'5 Venituri si cheltuieli'!Y37</f>
        <v>0</v>
      </c>
      <c r="Z61" s="156">
        <f>'5 Venituri si cheltuieli'!Z37</f>
        <v>0</v>
      </c>
      <c r="AA61" s="156">
        <f>'5 Venituri si cheltuieli'!AA37</f>
        <v>0</v>
      </c>
      <c r="AB61" s="156">
        <f>'5 Venituri si cheltuieli'!AB37</f>
        <v>0</v>
      </c>
      <c r="AC61" s="156">
        <f>'5 Venituri si cheltuieli'!AC37</f>
        <v>0</v>
      </c>
      <c r="AD61" s="156">
        <f>'5 Venituri si cheltuieli'!AD37</f>
        <v>0</v>
      </c>
      <c r="AE61" s="156">
        <f>'5 Venituri si cheltuieli'!AE37</f>
        <v>0</v>
      </c>
      <c r="AF61" s="156">
        <f>'5 Venituri si cheltuieli'!AF37</f>
        <v>0</v>
      </c>
      <c r="AG61" s="156">
        <f>'5 Venituri si cheltuieli'!AG37</f>
        <v>0</v>
      </c>
    </row>
    <row r="62" spans="1:33" x14ac:dyDescent="0.25">
      <c r="A62" s="176"/>
      <c r="B62" s="179" t="s">
        <v>236</v>
      </c>
      <c r="C62" s="159">
        <f>C63+C67</f>
        <v>0</v>
      </c>
      <c r="D62" s="160">
        <f t="shared" ref="D62:AG62" si="37">D63+D67</f>
        <v>0</v>
      </c>
      <c r="E62" s="160">
        <f t="shared" si="37"/>
        <v>0</v>
      </c>
      <c r="F62" s="160">
        <f t="shared" si="37"/>
        <v>0</v>
      </c>
      <c r="G62" s="160">
        <f t="shared" si="37"/>
        <v>0</v>
      </c>
      <c r="H62" s="160">
        <f t="shared" si="37"/>
        <v>0</v>
      </c>
      <c r="I62" s="160">
        <f t="shared" si="37"/>
        <v>0</v>
      </c>
      <c r="J62" s="160">
        <f t="shared" si="37"/>
        <v>0</v>
      </c>
      <c r="K62" s="160">
        <f t="shared" si="37"/>
        <v>0</v>
      </c>
      <c r="L62" s="160">
        <f t="shared" si="37"/>
        <v>0</v>
      </c>
      <c r="M62" s="160">
        <f t="shared" si="37"/>
        <v>0</v>
      </c>
      <c r="N62" s="160">
        <f t="shared" si="37"/>
        <v>0</v>
      </c>
      <c r="O62" s="160">
        <f t="shared" si="37"/>
        <v>0</v>
      </c>
      <c r="P62" s="160">
        <f t="shared" si="37"/>
        <v>0</v>
      </c>
      <c r="Q62" s="160">
        <f t="shared" si="37"/>
        <v>0</v>
      </c>
      <c r="R62" s="160">
        <f t="shared" si="37"/>
        <v>0</v>
      </c>
      <c r="S62" s="160">
        <f t="shared" si="37"/>
        <v>0</v>
      </c>
      <c r="T62" s="156">
        <f t="shared" si="33"/>
        <v>0</v>
      </c>
      <c r="U62" s="156">
        <f t="shared" si="34"/>
        <v>0</v>
      </c>
      <c r="V62" s="156">
        <f t="shared" si="35"/>
        <v>0</v>
      </c>
      <c r="W62" s="156">
        <f t="shared" si="36"/>
        <v>0</v>
      </c>
      <c r="X62" s="159">
        <f t="shared" si="37"/>
        <v>0</v>
      </c>
      <c r="Y62" s="159">
        <f t="shared" si="37"/>
        <v>0</v>
      </c>
      <c r="Z62" s="159">
        <f t="shared" si="37"/>
        <v>0</v>
      </c>
      <c r="AA62" s="159">
        <f t="shared" si="37"/>
        <v>0</v>
      </c>
      <c r="AB62" s="159">
        <f t="shared" si="37"/>
        <v>0</v>
      </c>
      <c r="AC62" s="159">
        <f t="shared" si="37"/>
        <v>0</v>
      </c>
      <c r="AD62" s="159">
        <f t="shared" si="37"/>
        <v>0</v>
      </c>
      <c r="AE62" s="159">
        <f t="shared" si="37"/>
        <v>0</v>
      </c>
      <c r="AF62" s="159">
        <f t="shared" si="37"/>
        <v>0</v>
      </c>
      <c r="AG62" s="159">
        <f t="shared" si="37"/>
        <v>0</v>
      </c>
    </row>
    <row r="63" spans="1:33" x14ac:dyDescent="0.25">
      <c r="A63" s="176" t="s">
        <v>237</v>
      </c>
      <c r="B63" s="96" t="s">
        <v>152</v>
      </c>
      <c r="C63" s="159">
        <f>'5 Venituri si cheltuieli'!C39</f>
        <v>0</v>
      </c>
      <c r="D63" s="160">
        <f>'5 Venituri si cheltuieli'!D39</f>
        <v>0</v>
      </c>
      <c r="E63" s="160">
        <f>'5 Venituri si cheltuieli'!E39</f>
        <v>0</v>
      </c>
      <c r="F63" s="160">
        <f>'5 Venituri si cheltuieli'!F39</f>
        <v>0</v>
      </c>
      <c r="G63" s="160">
        <f>'5 Venituri si cheltuieli'!G39</f>
        <v>0</v>
      </c>
      <c r="H63" s="160">
        <f>'5 Venituri si cheltuieli'!H39</f>
        <v>0</v>
      </c>
      <c r="I63" s="160">
        <f>'5 Venituri si cheltuieli'!I39</f>
        <v>0</v>
      </c>
      <c r="J63" s="160">
        <f>'5 Venituri si cheltuieli'!J39</f>
        <v>0</v>
      </c>
      <c r="K63" s="160">
        <f>'5 Venituri si cheltuieli'!K39</f>
        <v>0</v>
      </c>
      <c r="L63" s="160">
        <f>'5 Venituri si cheltuieli'!L39</f>
        <v>0</v>
      </c>
      <c r="M63" s="160">
        <f>'5 Venituri si cheltuieli'!M39</f>
        <v>0</v>
      </c>
      <c r="N63" s="160">
        <f>'5 Venituri si cheltuieli'!N39</f>
        <v>0</v>
      </c>
      <c r="O63" s="160">
        <f>'5 Venituri si cheltuieli'!O39</f>
        <v>0</v>
      </c>
      <c r="P63" s="160">
        <f>'5 Venituri si cheltuieli'!P39</f>
        <v>0</v>
      </c>
      <c r="Q63" s="160">
        <f>'5 Venituri si cheltuieli'!Q39</f>
        <v>0</v>
      </c>
      <c r="R63" s="160">
        <f>'5 Venituri si cheltuieli'!R39</f>
        <v>0</v>
      </c>
      <c r="S63" s="160">
        <f>'5 Venituri si cheltuieli'!S39</f>
        <v>0</v>
      </c>
      <c r="T63" s="156">
        <f t="shared" si="33"/>
        <v>0</v>
      </c>
      <c r="U63" s="156">
        <f t="shared" si="34"/>
        <v>0</v>
      </c>
      <c r="V63" s="156">
        <f t="shared" si="35"/>
        <v>0</v>
      </c>
      <c r="W63" s="156">
        <f t="shared" si="36"/>
        <v>0</v>
      </c>
      <c r="X63" s="159">
        <f>'5 Venituri si cheltuieli'!X39</f>
        <v>0</v>
      </c>
      <c r="Y63" s="159">
        <f>'5 Venituri si cheltuieli'!Y39</f>
        <v>0</v>
      </c>
      <c r="Z63" s="159">
        <f>'5 Venituri si cheltuieli'!Z39</f>
        <v>0</v>
      </c>
      <c r="AA63" s="159">
        <f>'5 Venituri si cheltuieli'!AA39</f>
        <v>0</v>
      </c>
      <c r="AB63" s="159">
        <f>'5 Venituri si cheltuieli'!AB39</f>
        <v>0</v>
      </c>
      <c r="AC63" s="159">
        <f>'5 Venituri si cheltuieli'!AC39</f>
        <v>0</v>
      </c>
      <c r="AD63" s="159">
        <f>'5 Venituri si cheltuieli'!AD39</f>
        <v>0</v>
      </c>
      <c r="AE63" s="159">
        <f>'5 Venituri si cheltuieli'!AE39</f>
        <v>0</v>
      </c>
      <c r="AF63" s="159">
        <f>'5 Venituri si cheltuieli'!AF39</f>
        <v>0</v>
      </c>
      <c r="AG63" s="159">
        <f>'5 Venituri si cheltuieli'!AG39</f>
        <v>0</v>
      </c>
    </row>
    <row r="64" spans="1:33" x14ac:dyDescent="0.25">
      <c r="A64" s="176"/>
      <c r="B64" s="99" t="s">
        <v>153</v>
      </c>
      <c r="C64" s="158">
        <f>'5 Venituri si cheltuieli'!C40</f>
        <v>0</v>
      </c>
      <c r="D64" s="180">
        <f>'5 Venituri si cheltuieli'!D40</f>
        <v>0</v>
      </c>
      <c r="E64" s="180">
        <f>'5 Venituri si cheltuieli'!E40</f>
        <v>0</v>
      </c>
      <c r="F64" s="180">
        <f>'5 Venituri si cheltuieli'!F40</f>
        <v>0</v>
      </c>
      <c r="G64" s="180">
        <f>'5 Venituri si cheltuieli'!G40</f>
        <v>0</v>
      </c>
      <c r="H64" s="180">
        <f>'5 Venituri si cheltuieli'!H40</f>
        <v>0</v>
      </c>
      <c r="I64" s="180">
        <f>'5 Venituri si cheltuieli'!I40</f>
        <v>0</v>
      </c>
      <c r="J64" s="180">
        <f>'5 Venituri si cheltuieli'!J40</f>
        <v>0</v>
      </c>
      <c r="K64" s="180">
        <f>'5 Venituri si cheltuieli'!K40</f>
        <v>0</v>
      </c>
      <c r="L64" s="180">
        <f>'5 Venituri si cheltuieli'!L40</f>
        <v>0</v>
      </c>
      <c r="M64" s="180">
        <f>'5 Venituri si cheltuieli'!M40</f>
        <v>0</v>
      </c>
      <c r="N64" s="180">
        <f>'5 Venituri si cheltuieli'!N40</f>
        <v>0</v>
      </c>
      <c r="O64" s="180">
        <f>'5 Venituri si cheltuieli'!O40</f>
        <v>0</v>
      </c>
      <c r="P64" s="180">
        <f>'5 Venituri si cheltuieli'!P40</f>
        <v>0</v>
      </c>
      <c r="Q64" s="180">
        <f>'5 Venituri si cheltuieli'!Q40</f>
        <v>0</v>
      </c>
      <c r="R64" s="180">
        <f>'5 Venituri si cheltuieli'!R40</f>
        <v>0</v>
      </c>
      <c r="S64" s="180">
        <f>'5 Venituri si cheltuieli'!S40</f>
        <v>0</v>
      </c>
      <c r="T64" s="156">
        <f t="shared" si="33"/>
        <v>0</v>
      </c>
      <c r="U64" s="156">
        <f t="shared" si="34"/>
        <v>0</v>
      </c>
      <c r="V64" s="156">
        <f t="shared" si="35"/>
        <v>0</v>
      </c>
      <c r="W64" s="156">
        <f t="shared" si="36"/>
        <v>0</v>
      </c>
      <c r="X64" s="158">
        <f>'5 Venituri si cheltuieli'!X40</f>
        <v>0</v>
      </c>
      <c r="Y64" s="158">
        <f>'5 Venituri si cheltuieli'!Y40</f>
        <v>0</v>
      </c>
      <c r="Z64" s="158">
        <f>'5 Venituri si cheltuieli'!Z40</f>
        <v>0</v>
      </c>
      <c r="AA64" s="158">
        <f>'5 Venituri si cheltuieli'!AA40</f>
        <v>0</v>
      </c>
      <c r="AB64" s="158">
        <f>'5 Venituri si cheltuieli'!AB40</f>
        <v>0</v>
      </c>
      <c r="AC64" s="158">
        <f>'5 Venituri si cheltuieli'!AC40</f>
        <v>0</v>
      </c>
      <c r="AD64" s="158">
        <f>'5 Venituri si cheltuieli'!AD40</f>
        <v>0</v>
      </c>
      <c r="AE64" s="158">
        <f>'5 Venituri si cheltuieli'!AE40</f>
        <v>0</v>
      </c>
      <c r="AF64" s="158">
        <f>'5 Venituri si cheltuieli'!AF40</f>
        <v>0</v>
      </c>
      <c r="AG64" s="158">
        <f>'5 Venituri si cheltuieli'!AG40</f>
        <v>0</v>
      </c>
    </row>
    <row r="65" spans="1:33" x14ac:dyDescent="0.25">
      <c r="A65" s="176"/>
      <c r="B65" s="99" t="s">
        <v>154</v>
      </c>
      <c r="C65" s="158">
        <f>'5 Venituri si cheltuieli'!C41</f>
        <v>0</v>
      </c>
      <c r="D65" s="180">
        <f>'5 Venituri si cheltuieli'!D41</f>
        <v>0</v>
      </c>
      <c r="E65" s="180">
        <f>'5 Venituri si cheltuieli'!E41</f>
        <v>0</v>
      </c>
      <c r="F65" s="180">
        <f>'5 Venituri si cheltuieli'!F41</f>
        <v>0</v>
      </c>
      <c r="G65" s="180">
        <f>'5 Venituri si cheltuieli'!G41</f>
        <v>0</v>
      </c>
      <c r="H65" s="180">
        <f>'5 Venituri si cheltuieli'!H41</f>
        <v>0</v>
      </c>
      <c r="I65" s="180">
        <f>'5 Venituri si cheltuieli'!I41</f>
        <v>0</v>
      </c>
      <c r="J65" s="180">
        <f>'5 Venituri si cheltuieli'!J41</f>
        <v>0</v>
      </c>
      <c r="K65" s="180">
        <f>'5 Venituri si cheltuieli'!K41</f>
        <v>0</v>
      </c>
      <c r="L65" s="180">
        <f>'5 Venituri si cheltuieli'!L41</f>
        <v>0</v>
      </c>
      <c r="M65" s="180">
        <f>'5 Venituri si cheltuieli'!M41</f>
        <v>0</v>
      </c>
      <c r="N65" s="180">
        <f>'5 Venituri si cheltuieli'!N41</f>
        <v>0</v>
      </c>
      <c r="O65" s="180">
        <f>'5 Venituri si cheltuieli'!O41</f>
        <v>0</v>
      </c>
      <c r="P65" s="180">
        <f>'5 Venituri si cheltuieli'!P41</f>
        <v>0</v>
      </c>
      <c r="Q65" s="180">
        <f>'5 Venituri si cheltuieli'!Q41</f>
        <v>0</v>
      </c>
      <c r="R65" s="180">
        <f>'5 Venituri si cheltuieli'!R41</f>
        <v>0</v>
      </c>
      <c r="S65" s="180">
        <f>'5 Venituri si cheltuieli'!S41</f>
        <v>0</v>
      </c>
      <c r="T65" s="156">
        <f t="shared" si="33"/>
        <v>0</v>
      </c>
      <c r="U65" s="156">
        <f t="shared" si="34"/>
        <v>0</v>
      </c>
      <c r="V65" s="156">
        <f t="shared" si="35"/>
        <v>0</v>
      </c>
      <c r="W65" s="156">
        <f t="shared" si="36"/>
        <v>0</v>
      </c>
      <c r="X65" s="158">
        <f>'5 Venituri si cheltuieli'!X41</f>
        <v>0</v>
      </c>
      <c r="Y65" s="158">
        <f>'5 Venituri si cheltuieli'!Y41</f>
        <v>0</v>
      </c>
      <c r="Z65" s="158">
        <f>'5 Venituri si cheltuieli'!Z41</f>
        <v>0</v>
      </c>
      <c r="AA65" s="158">
        <f>'5 Venituri si cheltuieli'!AA41</f>
        <v>0</v>
      </c>
      <c r="AB65" s="158">
        <f>'5 Venituri si cheltuieli'!AB41</f>
        <v>0</v>
      </c>
      <c r="AC65" s="158">
        <f>'5 Venituri si cheltuieli'!AC41</f>
        <v>0</v>
      </c>
      <c r="AD65" s="158">
        <f>'5 Venituri si cheltuieli'!AD41</f>
        <v>0</v>
      </c>
      <c r="AE65" s="158">
        <f>'5 Venituri si cheltuieli'!AE41</f>
        <v>0</v>
      </c>
      <c r="AF65" s="158">
        <f>'5 Venituri si cheltuieli'!AF41</f>
        <v>0</v>
      </c>
      <c r="AG65" s="158">
        <f>'5 Venituri si cheltuieli'!AG41</f>
        <v>0</v>
      </c>
    </row>
    <row r="66" spans="1:33" x14ac:dyDescent="0.25">
      <c r="A66" s="176"/>
      <c r="B66" s="99" t="s">
        <v>155</v>
      </c>
      <c r="C66" s="158">
        <f>'5 Venituri si cheltuieli'!C42</f>
        <v>0</v>
      </c>
      <c r="D66" s="180">
        <f>'5 Venituri si cheltuieli'!D42</f>
        <v>0</v>
      </c>
      <c r="E66" s="180">
        <f>'5 Venituri si cheltuieli'!E42</f>
        <v>0</v>
      </c>
      <c r="F66" s="180">
        <f>'5 Venituri si cheltuieli'!F42</f>
        <v>0</v>
      </c>
      <c r="G66" s="180">
        <f>'5 Venituri si cheltuieli'!G42</f>
        <v>0</v>
      </c>
      <c r="H66" s="180">
        <f>'5 Venituri si cheltuieli'!H42</f>
        <v>0</v>
      </c>
      <c r="I66" s="180">
        <f>'5 Venituri si cheltuieli'!I42</f>
        <v>0</v>
      </c>
      <c r="J66" s="180">
        <f>'5 Venituri si cheltuieli'!J42</f>
        <v>0</v>
      </c>
      <c r="K66" s="180">
        <f>'5 Venituri si cheltuieli'!K42</f>
        <v>0</v>
      </c>
      <c r="L66" s="180">
        <f>'5 Venituri si cheltuieli'!L42</f>
        <v>0</v>
      </c>
      <c r="M66" s="180">
        <f>'5 Venituri si cheltuieli'!M42</f>
        <v>0</v>
      </c>
      <c r="N66" s="180">
        <f>'5 Venituri si cheltuieli'!N42</f>
        <v>0</v>
      </c>
      <c r="O66" s="180">
        <f>'5 Venituri si cheltuieli'!O42</f>
        <v>0</v>
      </c>
      <c r="P66" s="180">
        <f>'5 Venituri si cheltuieli'!P42</f>
        <v>0</v>
      </c>
      <c r="Q66" s="180">
        <f>'5 Venituri si cheltuieli'!Q42</f>
        <v>0</v>
      </c>
      <c r="R66" s="180">
        <f>'5 Venituri si cheltuieli'!R42</f>
        <v>0</v>
      </c>
      <c r="S66" s="180">
        <f>'5 Venituri si cheltuieli'!S42</f>
        <v>0</v>
      </c>
      <c r="T66" s="156">
        <f t="shared" si="33"/>
        <v>0</v>
      </c>
      <c r="U66" s="156">
        <f t="shared" si="34"/>
        <v>0</v>
      </c>
      <c r="V66" s="156">
        <f t="shared" si="35"/>
        <v>0</v>
      </c>
      <c r="W66" s="156">
        <f t="shared" si="36"/>
        <v>0</v>
      </c>
      <c r="X66" s="158">
        <f>'5 Venituri si cheltuieli'!X42</f>
        <v>0</v>
      </c>
      <c r="Y66" s="158">
        <f>'5 Venituri si cheltuieli'!Y42</f>
        <v>0</v>
      </c>
      <c r="Z66" s="158">
        <f>'5 Venituri si cheltuieli'!Z42</f>
        <v>0</v>
      </c>
      <c r="AA66" s="158">
        <f>'5 Venituri si cheltuieli'!AA42</f>
        <v>0</v>
      </c>
      <c r="AB66" s="158">
        <f>'5 Venituri si cheltuieli'!AB42</f>
        <v>0</v>
      </c>
      <c r="AC66" s="158">
        <f>'5 Venituri si cheltuieli'!AC42</f>
        <v>0</v>
      </c>
      <c r="AD66" s="158">
        <f>'5 Venituri si cheltuieli'!AD42</f>
        <v>0</v>
      </c>
      <c r="AE66" s="158">
        <f>'5 Venituri si cheltuieli'!AE42</f>
        <v>0</v>
      </c>
      <c r="AF66" s="158">
        <f>'5 Venituri si cheltuieli'!AF42</f>
        <v>0</v>
      </c>
      <c r="AG66" s="158">
        <f>'5 Venituri si cheltuieli'!AG42</f>
        <v>0</v>
      </c>
    </row>
    <row r="67" spans="1:33" x14ac:dyDescent="0.25">
      <c r="A67" s="176" t="s">
        <v>238</v>
      </c>
      <c r="B67" s="81" t="s">
        <v>176</v>
      </c>
      <c r="C67" s="159">
        <f>'5 Venituri si cheltuieli'!C43</f>
        <v>0</v>
      </c>
      <c r="D67" s="160">
        <f>'5 Venituri si cheltuieli'!D43</f>
        <v>0</v>
      </c>
      <c r="E67" s="160">
        <f>'5 Venituri si cheltuieli'!E43</f>
        <v>0</v>
      </c>
      <c r="F67" s="160">
        <f>'5 Venituri si cheltuieli'!F43</f>
        <v>0</v>
      </c>
      <c r="G67" s="160">
        <f>'5 Venituri si cheltuieli'!G43</f>
        <v>0</v>
      </c>
      <c r="H67" s="160">
        <f>'5 Venituri si cheltuieli'!H43</f>
        <v>0</v>
      </c>
      <c r="I67" s="160">
        <f>'5 Venituri si cheltuieli'!I43</f>
        <v>0</v>
      </c>
      <c r="J67" s="160">
        <f>'5 Venituri si cheltuieli'!J43</f>
        <v>0</v>
      </c>
      <c r="K67" s="160">
        <f>'5 Venituri si cheltuieli'!K43</f>
        <v>0</v>
      </c>
      <c r="L67" s="160">
        <f>'5 Venituri si cheltuieli'!L43</f>
        <v>0</v>
      </c>
      <c r="M67" s="160">
        <f>'5 Venituri si cheltuieli'!M43</f>
        <v>0</v>
      </c>
      <c r="N67" s="160">
        <f>'5 Venituri si cheltuieli'!N43</f>
        <v>0</v>
      </c>
      <c r="O67" s="160">
        <f>'5 Venituri si cheltuieli'!O43</f>
        <v>0</v>
      </c>
      <c r="P67" s="160">
        <f>'5 Venituri si cheltuieli'!P43</f>
        <v>0</v>
      </c>
      <c r="Q67" s="160">
        <f>'5 Venituri si cheltuieli'!Q43</f>
        <v>0</v>
      </c>
      <c r="R67" s="160">
        <f>'5 Venituri si cheltuieli'!R43</f>
        <v>0</v>
      </c>
      <c r="S67" s="160">
        <f>'5 Venituri si cheltuieli'!S43</f>
        <v>0</v>
      </c>
      <c r="T67" s="156">
        <f t="shared" si="33"/>
        <v>0</v>
      </c>
      <c r="U67" s="156">
        <f t="shared" si="34"/>
        <v>0</v>
      </c>
      <c r="V67" s="156">
        <f t="shared" si="35"/>
        <v>0</v>
      </c>
      <c r="W67" s="156">
        <f t="shared" si="36"/>
        <v>0</v>
      </c>
      <c r="X67" s="159">
        <f>'5 Venituri si cheltuieli'!X43</f>
        <v>0</v>
      </c>
      <c r="Y67" s="159">
        <f>'5 Venituri si cheltuieli'!Y43</f>
        <v>0</v>
      </c>
      <c r="Z67" s="159">
        <f>'5 Venituri si cheltuieli'!Z43</f>
        <v>0</v>
      </c>
      <c r="AA67" s="159">
        <f>'5 Venituri si cheltuieli'!AA43</f>
        <v>0</v>
      </c>
      <c r="AB67" s="159">
        <f>'5 Venituri si cheltuieli'!AB43</f>
        <v>0</v>
      </c>
      <c r="AC67" s="159">
        <f>'5 Venituri si cheltuieli'!AC43</f>
        <v>0</v>
      </c>
      <c r="AD67" s="159">
        <f>'5 Venituri si cheltuieli'!AD43</f>
        <v>0</v>
      </c>
      <c r="AE67" s="159">
        <f>'5 Venituri si cheltuieli'!AE43</f>
        <v>0</v>
      </c>
      <c r="AF67" s="159">
        <f>'5 Venituri si cheltuieli'!AF43</f>
        <v>0</v>
      </c>
      <c r="AG67" s="159">
        <f>'5 Venituri si cheltuieli'!AG43</f>
        <v>0</v>
      </c>
    </row>
    <row r="68" spans="1:33" x14ac:dyDescent="0.25">
      <c r="A68" s="176"/>
      <c r="B68" s="174" t="s">
        <v>158</v>
      </c>
      <c r="C68" s="159">
        <f>'5 Venituri si cheltuieli'!C45</f>
        <v>0</v>
      </c>
      <c r="D68" s="160">
        <f>'5 Venituri si cheltuieli'!D45</f>
        <v>0</v>
      </c>
      <c r="E68" s="160">
        <f>'5 Venituri si cheltuieli'!E45</f>
        <v>0</v>
      </c>
      <c r="F68" s="160">
        <f>'5 Venituri si cheltuieli'!F45</f>
        <v>0</v>
      </c>
      <c r="G68" s="160">
        <f>'5 Venituri si cheltuieli'!G45</f>
        <v>0</v>
      </c>
      <c r="H68" s="160">
        <f>'5 Venituri si cheltuieli'!H45</f>
        <v>0</v>
      </c>
      <c r="I68" s="160">
        <f>'5 Venituri si cheltuieli'!I45</f>
        <v>0</v>
      </c>
      <c r="J68" s="160">
        <f>'5 Venituri si cheltuieli'!J45</f>
        <v>0</v>
      </c>
      <c r="K68" s="160">
        <f>'5 Venituri si cheltuieli'!K45</f>
        <v>0</v>
      </c>
      <c r="L68" s="160">
        <f>'5 Venituri si cheltuieli'!L45</f>
        <v>0</v>
      </c>
      <c r="M68" s="160">
        <f>'5 Venituri si cheltuieli'!M45</f>
        <v>0</v>
      </c>
      <c r="N68" s="160">
        <f>'5 Venituri si cheltuieli'!N45</f>
        <v>0</v>
      </c>
      <c r="O68" s="160">
        <f>'5 Venituri si cheltuieli'!O45</f>
        <v>0</v>
      </c>
      <c r="P68" s="160">
        <f>'5 Venituri si cheltuieli'!P45</f>
        <v>0</v>
      </c>
      <c r="Q68" s="160">
        <f>'5 Venituri si cheltuieli'!Q45</f>
        <v>0</v>
      </c>
      <c r="R68" s="160">
        <f>'5 Venituri si cheltuieli'!R45</f>
        <v>0</v>
      </c>
      <c r="S68" s="160">
        <f>'5 Venituri si cheltuieli'!S45</f>
        <v>0</v>
      </c>
      <c r="T68" s="156">
        <f t="shared" si="33"/>
        <v>0</v>
      </c>
      <c r="U68" s="156">
        <f t="shared" si="34"/>
        <v>0</v>
      </c>
      <c r="V68" s="156">
        <f t="shared" si="35"/>
        <v>0</v>
      </c>
      <c r="W68" s="156">
        <f t="shared" si="36"/>
        <v>0</v>
      </c>
      <c r="X68" s="159">
        <f>'5 Venituri si cheltuieli'!X45</f>
        <v>0</v>
      </c>
      <c r="Y68" s="159">
        <f>'5 Venituri si cheltuieli'!Y45</f>
        <v>0</v>
      </c>
      <c r="Z68" s="159">
        <f>'5 Venituri si cheltuieli'!Z45</f>
        <v>0</v>
      </c>
      <c r="AA68" s="159">
        <f>'5 Venituri si cheltuieli'!AA45</f>
        <v>0</v>
      </c>
      <c r="AB68" s="159">
        <f>'5 Venituri si cheltuieli'!AB45</f>
        <v>0</v>
      </c>
      <c r="AC68" s="159">
        <f>'5 Venituri si cheltuieli'!AC45</f>
        <v>0</v>
      </c>
      <c r="AD68" s="159">
        <f>'5 Venituri si cheltuieli'!AD45</f>
        <v>0</v>
      </c>
      <c r="AE68" s="159">
        <f>'5 Venituri si cheltuieli'!AE45</f>
        <v>0</v>
      </c>
      <c r="AF68" s="159">
        <f>'5 Venituri si cheltuieli'!AF45</f>
        <v>0</v>
      </c>
      <c r="AG68" s="159">
        <f>'5 Venituri si cheltuieli'!AG45</f>
        <v>0</v>
      </c>
    </row>
    <row r="69" spans="1:33" x14ac:dyDescent="0.25">
      <c r="A69" s="522" t="s">
        <v>239</v>
      </c>
      <c r="B69" s="522"/>
      <c r="C69" s="159">
        <f t="shared" ref="C69:S69" si="38">C54+C62+C68</f>
        <v>0</v>
      </c>
      <c r="D69" s="160">
        <f t="shared" si="38"/>
        <v>0</v>
      </c>
      <c r="E69" s="160">
        <f t="shared" si="38"/>
        <v>0</v>
      </c>
      <c r="F69" s="160">
        <f t="shared" si="38"/>
        <v>0</v>
      </c>
      <c r="G69" s="160">
        <f t="shared" si="38"/>
        <v>0</v>
      </c>
      <c r="H69" s="160">
        <f t="shared" si="38"/>
        <v>0</v>
      </c>
      <c r="I69" s="160">
        <f t="shared" si="38"/>
        <v>0</v>
      </c>
      <c r="J69" s="160">
        <f t="shared" si="38"/>
        <v>0</v>
      </c>
      <c r="K69" s="160">
        <f t="shared" si="38"/>
        <v>0</v>
      </c>
      <c r="L69" s="160">
        <f t="shared" si="38"/>
        <v>0</v>
      </c>
      <c r="M69" s="160">
        <f t="shared" si="38"/>
        <v>0</v>
      </c>
      <c r="N69" s="160">
        <f t="shared" si="38"/>
        <v>0</v>
      </c>
      <c r="O69" s="160">
        <f t="shared" si="38"/>
        <v>0</v>
      </c>
      <c r="P69" s="160">
        <f t="shared" si="38"/>
        <v>0</v>
      </c>
      <c r="Q69" s="160">
        <f t="shared" si="38"/>
        <v>0</v>
      </c>
      <c r="R69" s="160">
        <f t="shared" si="38"/>
        <v>0</v>
      </c>
      <c r="S69" s="160">
        <f t="shared" si="38"/>
        <v>0</v>
      </c>
      <c r="T69" s="156">
        <f t="shared" si="33"/>
        <v>0</v>
      </c>
      <c r="U69" s="156">
        <f t="shared" si="34"/>
        <v>0</v>
      </c>
      <c r="V69" s="156">
        <f t="shared" si="35"/>
        <v>0</v>
      </c>
      <c r="W69" s="156">
        <f t="shared" si="36"/>
        <v>0</v>
      </c>
      <c r="X69" s="159">
        <f t="shared" ref="X69:AG69" si="39">X54+X62+X68</f>
        <v>0</v>
      </c>
      <c r="Y69" s="159">
        <f t="shared" si="39"/>
        <v>0</v>
      </c>
      <c r="Z69" s="159">
        <f t="shared" si="39"/>
        <v>0</v>
      </c>
      <c r="AA69" s="159">
        <f t="shared" si="39"/>
        <v>0</v>
      </c>
      <c r="AB69" s="159">
        <f t="shared" si="39"/>
        <v>0</v>
      </c>
      <c r="AC69" s="159">
        <f t="shared" si="39"/>
        <v>0</v>
      </c>
      <c r="AD69" s="159">
        <f t="shared" si="39"/>
        <v>0</v>
      </c>
      <c r="AE69" s="159">
        <f t="shared" si="39"/>
        <v>0</v>
      </c>
      <c r="AF69" s="159">
        <f t="shared" si="39"/>
        <v>0</v>
      </c>
      <c r="AG69" s="159">
        <f t="shared" si="39"/>
        <v>0</v>
      </c>
    </row>
    <row r="70" spans="1:33" x14ac:dyDescent="0.25">
      <c r="A70" s="525" t="s">
        <v>240</v>
      </c>
      <c r="B70" s="525"/>
      <c r="C70" s="159">
        <f t="shared" ref="C70:S70" si="40">C52-C69</f>
        <v>0</v>
      </c>
      <c r="D70" s="160">
        <f t="shared" si="40"/>
        <v>0</v>
      </c>
      <c r="E70" s="160">
        <f t="shared" si="40"/>
        <v>0</v>
      </c>
      <c r="F70" s="160">
        <f t="shared" si="40"/>
        <v>0</v>
      </c>
      <c r="G70" s="160">
        <f t="shared" si="40"/>
        <v>0</v>
      </c>
      <c r="H70" s="160">
        <f t="shared" si="40"/>
        <v>0</v>
      </c>
      <c r="I70" s="160">
        <f t="shared" si="40"/>
        <v>0</v>
      </c>
      <c r="J70" s="160">
        <f t="shared" si="40"/>
        <v>0</v>
      </c>
      <c r="K70" s="160">
        <f t="shared" si="40"/>
        <v>0</v>
      </c>
      <c r="L70" s="160">
        <f t="shared" si="40"/>
        <v>0</v>
      </c>
      <c r="M70" s="160">
        <f t="shared" si="40"/>
        <v>0</v>
      </c>
      <c r="N70" s="160">
        <f t="shared" si="40"/>
        <v>0</v>
      </c>
      <c r="O70" s="160">
        <f t="shared" si="40"/>
        <v>0</v>
      </c>
      <c r="P70" s="160">
        <f t="shared" si="40"/>
        <v>0</v>
      </c>
      <c r="Q70" s="160">
        <f t="shared" si="40"/>
        <v>0</v>
      </c>
      <c r="R70" s="160">
        <f t="shared" si="40"/>
        <v>0</v>
      </c>
      <c r="S70" s="160">
        <f t="shared" si="40"/>
        <v>0</v>
      </c>
      <c r="T70" s="156">
        <f t="shared" si="33"/>
        <v>0</v>
      </c>
      <c r="U70" s="156">
        <f t="shared" si="34"/>
        <v>0</v>
      </c>
      <c r="V70" s="156">
        <f t="shared" si="35"/>
        <v>0</v>
      </c>
      <c r="W70" s="156">
        <f t="shared" si="36"/>
        <v>0</v>
      </c>
      <c r="X70" s="159">
        <f t="shared" ref="X70:AG70" si="41">X52-X69</f>
        <v>0</v>
      </c>
      <c r="Y70" s="159">
        <f t="shared" si="41"/>
        <v>0</v>
      </c>
      <c r="Z70" s="159">
        <f t="shared" si="41"/>
        <v>0</v>
      </c>
      <c r="AA70" s="159">
        <f t="shared" si="41"/>
        <v>0</v>
      </c>
      <c r="AB70" s="159">
        <f t="shared" si="41"/>
        <v>0</v>
      </c>
      <c r="AC70" s="159">
        <f t="shared" si="41"/>
        <v>0</v>
      </c>
      <c r="AD70" s="159">
        <f t="shared" si="41"/>
        <v>0</v>
      </c>
      <c r="AE70" s="159">
        <f t="shared" si="41"/>
        <v>0</v>
      </c>
      <c r="AF70" s="159">
        <f t="shared" si="41"/>
        <v>0</v>
      </c>
      <c r="AG70" s="159">
        <f t="shared" si="41"/>
        <v>0</v>
      </c>
    </row>
    <row r="71" spans="1:33" x14ac:dyDescent="0.25">
      <c r="A71" s="522" t="s">
        <v>241</v>
      </c>
      <c r="B71" s="522"/>
      <c r="C71" s="159">
        <f t="shared" ref="C71:S71" si="42">C33+C70</f>
        <v>0</v>
      </c>
      <c r="D71" s="160">
        <f t="shared" si="42"/>
        <v>0</v>
      </c>
      <c r="E71" s="160">
        <f t="shared" si="42"/>
        <v>0</v>
      </c>
      <c r="F71" s="160">
        <f t="shared" si="42"/>
        <v>0</v>
      </c>
      <c r="G71" s="160">
        <f t="shared" si="42"/>
        <v>0</v>
      </c>
      <c r="H71" s="160">
        <f t="shared" si="42"/>
        <v>0</v>
      </c>
      <c r="I71" s="160">
        <f t="shared" si="42"/>
        <v>0</v>
      </c>
      <c r="J71" s="160">
        <f t="shared" si="42"/>
        <v>0</v>
      </c>
      <c r="K71" s="160">
        <f t="shared" si="42"/>
        <v>0</v>
      </c>
      <c r="L71" s="160">
        <f t="shared" si="42"/>
        <v>0</v>
      </c>
      <c r="M71" s="160">
        <f t="shared" si="42"/>
        <v>0</v>
      </c>
      <c r="N71" s="160">
        <f t="shared" si="42"/>
        <v>0</v>
      </c>
      <c r="O71" s="160">
        <f t="shared" si="42"/>
        <v>0</v>
      </c>
      <c r="P71" s="160">
        <f t="shared" si="42"/>
        <v>0</v>
      </c>
      <c r="Q71" s="160">
        <f t="shared" si="42"/>
        <v>0</v>
      </c>
      <c r="R71" s="160">
        <f t="shared" si="42"/>
        <v>0</v>
      </c>
      <c r="S71" s="160">
        <f t="shared" si="42"/>
        <v>0</v>
      </c>
      <c r="T71" s="156">
        <f t="shared" si="33"/>
        <v>0</v>
      </c>
      <c r="U71" s="156">
        <f t="shared" si="34"/>
        <v>0</v>
      </c>
      <c r="V71" s="156">
        <f t="shared" si="35"/>
        <v>0</v>
      </c>
      <c r="W71" s="156">
        <f t="shared" si="36"/>
        <v>0</v>
      </c>
      <c r="X71" s="159">
        <f t="shared" ref="X71:AG71" si="43">X33+X70</f>
        <v>0</v>
      </c>
      <c r="Y71" s="159">
        <f t="shared" si="43"/>
        <v>0</v>
      </c>
      <c r="Z71" s="159">
        <f t="shared" si="43"/>
        <v>0</v>
      </c>
      <c r="AA71" s="159">
        <f t="shared" si="43"/>
        <v>0</v>
      </c>
      <c r="AB71" s="159">
        <f t="shared" si="43"/>
        <v>0</v>
      </c>
      <c r="AC71" s="159">
        <f t="shared" si="43"/>
        <v>0</v>
      </c>
      <c r="AD71" s="159">
        <f t="shared" si="43"/>
        <v>0</v>
      </c>
      <c r="AE71" s="159">
        <f t="shared" si="43"/>
        <v>0</v>
      </c>
      <c r="AF71" s="159">
        <f t="shared" si="43"/>
        <v>0</v>
      </c>
      <c r="AG71" s="159">
        <f t="shared" si="43"/>
        <v>0</v>
      </c>
    </row>
    <row r="72" spans="1:33" x14ac:dyDescent="0.25">
      <c r="A72" s="157" t="s">
        <v>242</v>
      </c>
      <c r="B72" s="162" t="s">
        <v>243</v>
      </c>
      <c r="C72" s="154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81"/>
      <c r="T72" s="156">
        <f t="shared" si="33"/>
        <v>0</v>
      </c>
      <c r="U72" s="156">
        <f t="shared" si="34"/>
        <v>0</v>
      </c>
      <c r="V72" s="156">
        <f t="shared" si="35"/>
        <v>0</v>
      </c>
      <c r="W72" s="156">
        <f t="shared" si="36"/>
        <v>0</v>
      </c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</row>
    <row r="73" spans="1:33" x14ac:dyDescent="0.25">
      <c r="A73" s="157" t="s">
        <v>244</v>
      </c>
      <c r="B73" s="162" t="s">
        <v>245</v>
      </c>
      <c r="C73" s="154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6">
        <f t="shared" si="33"/>
        <v>0</v>
      </c>
      <c r="U73" s="156">
        <f t="shared" si="34"/>
        <v>0</v>
      </c>
      <c r="V73" s="156">
        <f t="shared" si="35"/>
        <v>0</v>
      </c>
      <c r="W73" s="156">
        <f t="shared" si="36"/>
        <v>0</v>
      </c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</row>
    <row r="74" spans="1:33" x14ac:dyDescent="0.25">
      <c r="A74" s="157" t="s">
        <v>246</v>
      </c>
      <c r="B74" s="162" t="s">
        <v>181</v>
      </c>
      <c r="C74" s="158">
        <f>'c Cont PP previzionat'!C33</f>
        <v>0</v>
      </c>
      <c r="D74" s="180">
        <f>'c Cont PP previzionat'!D33</f>
        <v>0</v>
      </c>
      <c r="E74" s="180">
        <f>'c Cont PP previzionat'!E33</f>
        <v>0</v>
      </c>
      <c r="F74" s="180">
        <f>'c Cont PP previzionat'!F33</f>
        <v>0</v>
      </c>
      <c r="G74" s="180">
        <f>'c Cont PP previzionat'!G33</f>
        <v>0</v>
      </c>
      <c r="H74" s="180">
        <f>'c Cont PP previzionat'!H33</f>
        <v>0</v>
      </c>
      <c r="I74" s="180">
        <f>'c Cont PP previzionat'!I33</f>
        <v>0</v>
      </c>
      <c r="J74" s="180">
        <f>'c Cont PP previzionat'!J33</f>
        <v>0</v>
      </c>
      <c r="K74" s="180">
        <f>'c Cont PP previzionat'!K33</f>
        <v>0</v>
      </c>
      <c r="L74" s="180">
        <f>'c Cont PP previzionat'!L33</f>
        <v>0</v>
      </c>
      <c r="M74" s="180">
        <f>'c Cont PP previzionat'!M33</f>
        <v>0</v>
      </c>
      <c r="N74" s="180">
        <f>'c Cont PP previzionat'!N33</f>
        <v>0</v>
      </c>
      <c r="O74" s="180">
        <f>'c Cont PP previzionat'!O33</f>
        <v>0</v>
      </c>
      <c r="P74" s="180">
        <f>'c Cont PP previzionat'!P33</f>
        <v>0</v>
      </c>
      <c r="Q74" s="180">
        <f>'c Cont PP previzionat'!Q33</f>
        <v>0</v>
      </c>
      <c r="R74" s="180">
        <f>'c Cont PP previzionat'!R33</f>
        <v>0</v>
      </c>
      <c r="S74" s="180">
        <f>'c Cont PP previzionat'!S33</f>
        <v>0</v>
      </c>
      <c r="T74" s="156">
        <f t="shared" si="33"/>
        <v>0</v>
      </c>
      <c r="U74" s="156">
        <f t="shared" si="34"/>
        <v>0</v>
      </c>
      <c r="V74" s="156">
        <f t="shared" si="35"/>
        <v>0</v>
      </c>
      <c r="W74" s="156">
        <f t="shared" si="36"/>
        <v>0</v>
      </c>
      <c r="X74" s="158">
        <f>'c Cont PP previzionat'!X33</f>
        <v>0</v>
      </c>
      <c r="Y74" s="158">
        <f>'c Cont PP previzionat'!Y33</f>
        <v>0</v>
      </c>
      <c r="Z74" s="158">
        <f>'c Cont PP previzionat'!Z33</f>
        <v>0</v>
      </c>
      <c r="AA74" s="158">
        <f>'c Cont PP previzionat'!AA33</f>
        <v>0</v>
      </c>
      <c r="AB74" s="158">
        <f>'c Cont PP previzionat'!AB33</f>
        <v>0</v>
      </c>
      <c r="AC74" s="158">
        <f>'c Cont PP previzionat'!AC33</f>
        <v>0</v>
      </c>
      <c r="AD74" s="158">
        <f>'c Cont PP previzionat'!AD33</f>
        <v>0</v>
      </c>
      <c r="AE74" s="158">
        <f>'c Cont PP previzionat'!AE33</f>
        <v>0</v>
      </c>
      <c r="AF74" s="158">
        <f>'c Cont PP previzionat'!AF33</f>
        <v>0</v>
      </c>
      <c r="AG74" s="158">
        <f>'c Cont PP previzionat'!AG33</f>
        <v>0</v>
      </c>
    </row>
    <row r="75" spans="1:33" x14ac:dyDescent="0.25">
      <c r="A75" s="522" t="s">
        <v>247</v>
      </c>
      <c r="B75" s="522"/>
      <c r="C75" s="159">
        <f>C72-C73+C74</f>
        <v>0</v>
      </c>
      <c r="D75" s="160">
        <f t="shared" ref="D75:AG75" si="44">D72-D73+D74</f>
        <v>0</v>
      </c>
      <c r="E75" s="160">
        <f t="shared" si="44"/>
        <v>0</v>
      </c>
      <c r="F75" s="160">
        <f t="shared" si="44"/>
        <v>0</v>
      </c>
      <c r="G75" s="160">
        <f t="shared" si="44"/>
        <v>0</v>
      </c>
      <c r="H75" s="160">
        <f t="shared" si="44"/>
        <v>0</v>
      </c>
      <c r="I75" s="160">
        <f t="shared" si="44"/>
        <v>0</v>
      </c>
      <c r="J75" s="160">
        <f t="shared" si="44"/>
        <v>0</v>
      </c>
      <c r="K75" s="160">
        <f t="shared" si="44"/>
        <v>0</v>
      </c>
      <c r="L75" s="160">
        <f t="shared" si="44"/>
        <v>0</v>
      </c>
      <c r="M75" s="160">
        <f t="shared" si="44"/>
        <v>0</v>
      </c>
      <c r="N75" s="160">
        <f t="shared" si="44"/>
        <v>0</v>
      </c>
      <c r="O75" s="160">
        <f t="shared" si="44"/>
        <v>0</v>
      </c>
      <c r="P75" s="160">
        <f t="shared" si="44"/>
        <v>0</v>
      </c>
      <c r="Q75" s="160">
        <f t="shared" si="44"/>
        <v>0</v>
      </c>
      <c r="R75" s="160">
        <f t="shared" si="44"/>
        <v>0</v>
      </c>
      <c r="S75" s="160">
        <f t="shared" si="44"/>
        <v>0</v>
      </c>
      <c r="T75" s="156">
        <f t="shared" si="33"/>
        <v>0</v>
      </c>
      <c r="U75" s="156">
        <f t="shared" si="34"/>
        <v>0</v>
      </c>
      <c r="V75" s="156">
        <f t="shared" si="35"/>
        <v>0</v>
      </c>
      <c r="W75" s="156">
        <f t="shared" si="36"/>
        <v>0</v>
      </c>
      <c r="X75" s="159">
        <f t="shared" si="44"/>
        <v>0</v>
      </c>
      <c r="Y75" s="159">
        <f t="shared" si="44"/>
        <v>0</v>
      </c>
      <c r="Z75" s="159">
        <f t="shared" si="44"/>
        <v>0</v>
      </c>
      <c r="AA75" s="159">
        <f t="shared" si="44"/>
        <v>0</v>
      </c>
      <c r="AB75" s="159">
        <f t="shared" si="44"/>
        <v>0</v>
      </c>
      <c r="AC75" s="159">
        <f t="shared" si="44"/>
        <v>0</v>
      </c>
      <c r="AD75" s="159">
        <f t="shared" si="44"/>
        <v>0</v>
      </c>
      <c r="AE75" s="159">
        <f t="shared" si="44"/>
        <v>0</v>
      </c>
      <c r="AF75" s="159">
        <f t="shared" si="44"/>
        <v>0</v>
      </c>
      <c r="AG75" s="159">
        <f t="shared" si="44"/>
        <v>0</v>
      </c>
    </row>
    <row r="76" spans="1:33" ht="15" customHeight="1" x14ac:dyDescent="0.25">
      <c r="A76" s="525" t="s">
        <v>213</v>
      </c>
      <c r="B76" s="525"/>
      <c r="C76" s="159">
        <f t="shared" ref="C76:S76" si="45">C33</f>
        <v>0</v>
      </c>
      <c r="D76" s="160">
        <f t="shared" si="45"/>
        <v>0</v>
      </c>
      <c r="E76" s="160">
        <f t="shared" si="45"/>
        <v>0</v>
      </c>
      <c r="F76" s="160">
        <f t="shared" si="45"/>
        <v>0</v>
      </c>
      <c r="G76" s="160">
        <f t="shared" si="45"/>
        <v>0</v>
      </c>
      <c r="H76" s="160">
        <f t="shared" si="45"/>
        <v>0</v>
      </c>
      <c r="I76" s="160">
        <f t="shared" si="45"/>
        <v>0</v>
      </c>
      <c r="J76" s="160">
        <f t="shared" si="45"/>
        <v>0</v>
      </c>
      <c r="K76" s="160">
        <f t="shared" si="45"/>
        <v>0</v>
      </c>
      <c r="L76" s="160">
        <f t="shared" si="45"/>
        <v>0</v>
      </c>
      <c r="M76" s="160">
        <f t="shared" si="45"/>
        <v>0</v>
      </c>
      <c r="N76" s="160">
        <f t="shared" si="45"/>
        <v>0</v>
      </c>
      <c r="O76" s="160">
        <f t="shared" si="45"/>
        <v>0</v>
      </c>
      <c r="P76" s="160">
        <f t="shared" si="45"/>
        <v>0</v>
      </c>
      <c r="Q76" s="160">
        <f t="shared" si="45"/>
        <v>0</v>
      </c>
      <c r="R76" s="160">
        <f t="shared" si="45"/>
        <v>0</v>
      </c>
      <c r="S76" s="160">
        <f t="shared" si="45"/>
        <v>0</v>
      </c>
      <c r="T76" s="156">
        <f t="shared" si="33"/>
        <v>0</v>
      </c>
      <c r="U76" s="156">
        <f t="shared" si="34"/>
        <v>0</v>
      </c>
      <c r="V76" s="156">
        <f t="shared" si="35"/>
        <v>0</v>
      </c>
      <c r="W76" s="156">
        <f t="shared" si="36"/>
        <v>0</v>
      </c>
      <c r="X76" s="159">
        <f t="shared" ref="X76:AG76" si="46">X33</f>
        <v>0</v>
      </c>
      <c r="Y76" s="159">
        <f t="shared" si="46"/>
        <v>0</v>
      </c>
      <c r="Z76" s="159">
        <f t="shared" si="46"/>
        <v>0</v>
      </c>
      <c r="AA76" s="159">
        <f t="shared" si="46"/>
        <v>0</v>
      </c>
      <c r="AB76" s="159">
        <f t="shared" si="46"/>
        <v>0</v>
      </c>
      <c r="AC76" s="159">
        <f t="shared" si="46"/>
        <v>0</v>
      </c>
      <c r="AD76" s="159">
        <f t="shared" si="46"/>
        <v>0</v>
      </c>
      <c r="AE76" s="159">
        <f t="shared" si="46"/>
        <v>0</v>
      </c>
      <c r="AF76" s="159">
        <f t="shared" si="46"/>
        <v>0</v>
      </c>
      <c r="AG76" s="159">
        <f t="shared" si="46"/>
        <v>0</v>
      </c>
    </row>
    <row r="77" spans="1:33" x14ac:dyDescent="0.25">
      <c r="A77" s="522" t="s">
        <v>248</v>
      </c>
      <c r="B77" s="522"/>
      <c r="C77" s="159">
        <f t="shared" ref="C77:S77" si="47">C70-C75</f>
        <v>0</v>
      </c>
      <c r="D77" s="160">
        <f t="shared" si="47"/>
        <v>0</v>
      </c>
      <c r="E77" s="160">
        <f t="shared" si="47"/>
        <v>0</v>
      </c>
      <c r="F77" s="160">
        <f t="shared" si="47"/>
        <v>0</v>
      </c>
      <c r="G77" s="160">
        <f t="shared" si="47"/>
        <v>0</v>
      </c>
      <c r="H77" s="160">
        <f t="shared" si="47"/>
        <v>0</v>
      </c>
      <c r="I77" s="160">
        <f t="shared" si="47"/>
        <v>0</v>
      </c>
      <c r="J77" s="160">
        <f t="shared" si="47"/>
        <v>0</v>
      </c>
      <c r="K77" s="160">
        <f t="shared" si="47"/>
        <v>0</v>
      </c>
      <c r="L77" s="160">
        <f t="shared" si="47"/>
        <v>0</v>
      </c>
      <c r="M77" s="160">
        <f t="shared" si="47"/>
        <v>0</v>
      </c>
      <c r="N77" s="160">
        <f t="shared" si="47"/>
        <v>0</v>
      </c>
      <c r="O77" s="160">
        <f t="shared" si="47"/>
        <v>0</v>
      </c>
      <c r="P77" s="160">
        <f t="shared" si="47"/>
        <v>0</v>
      </c>
      <c r="Q77" s="160">
        <f t="shared" si="47"/>
        <v>0</v>
      </c>
      <c r="R77" s="160">
        <f t="shared" si="47"/>
        <v>0</v>
      </c>
      <c r="S77" s="160">
        <f t="shared" si="47"/>
        <v>0</v>
      </c>
      <c r="T77" s="156">
        <f t="shared" si="33"/>
        <v>0</v>
      </c>
      <c r="U77" s="156">
        <f t="shared" si="34"/>
        <v>0</v>
      </c>
      <c r="V77" s="156">
        <f t="shared" si="35"/>
        <v>0</v>
      </c>
      <c r="W77" s="156">
        <f t="shared" si="36"/>
        <v>0</v>
      </c>
      <c r="X77" s="159">
        <f t="shared" ref="X77:AG77" si="48">X70-X75</f>
        <v>0</v>
      </c>
      <c r="Y77" s="159">
        <f t="shared" si="48"/>
        <v>0</v>
      </c>
      <c r="Z77" s="159">
        <f t="shared" si="48"/>
        <v>0</v>
      </c>
      <c r="AA77" s="159">
        <f t="shared" si="48"/>
        <v>0</v>
      </c>
      <c r="AB77" s="159">
        <f t="shared" si="48"/>
        <v>0</v>
      </c>
      <c r="AC77" s="159">
        <f t="shared" si="48"/>
        <v>0</v>
      </c>
      <c r="AD77" s="159">
        <f t="shared" si="48"/>
        <v>0</v>
      </c>
      <c r="AE77" s="159">
        <f t="shared" si="48"/>
        <v>0</v>
      </c>
      <c r="AF77" s="159">
        <f t="shared" si="48"/>
        <v>0</v>
      </c>
      <c r="AG77" s="159">
        <f t="shared" si="48"/>
        <v>0</v>
      </c>
    </row>
    <row r="78" spans="1:33" x14ac:dyDescent="0.25">
      <c r="A78" s="523" t="s">
        <v>249</v>
      </c>
      <c r="B78" s="524"/>
      <c r="C78" s="524"/>
      <c r="D78" s="524"/>
      <c r="E78" s="524"/>
      <c r="F78" s="524"/>
      <c r="G78" s="524"/>
      <c r="H78" s="524"/>
      <c r="I78" s="524"/>
      <c r="J78" s="524"/>
      <c r="K78" s="524"/>
      <c r="L78" s="524"/>
      <c r="M78" s="524"/>
      <c r="N78" s="524"/>
      <c r="O78" s="524"/>
      <c r="P78" s="524"/>
      <c r="Q78" s="524"/>
      <c r="R78" s="524"/>
      <c r="S78" s="145"/>
      <c r="T78" s="183"/>
      <c r="U78" s="183"/>
      <c r="V78" s="183"/>
      <c r="W78" s="183"/>
      <c r="X78" s="146"/>
      <c r="Y78" s="146"/>
      <c r="Z78" s="146"/>
      <c r="AA78" s="146"/>
      <c r="AB78" s="146"/>
      <c r="AC78" s="146"/>
      <c r="AD78" s="146"/>
      <c r="AE78" s="146"/>
      <c r="AF78" s="146"/>
      <c r="AG78" s="168"/>
    </row>
    <row r="79" spans="1:33" x14ac:dyDescent="0.25">
      <c r="A79" s="522" t="s">
        <v>250</v>
      </c>
      <c r="B79" s="522"/>
      <c r="C79" s="159">
        <f>C76+C77</f>
        <v>0</v>
      </c>
      <c r="D79" s="160">
        <f t="shared" ref="D79:AG79" si="49">D76+D77</f>
        <v>0</v>
      </c>
      <c r="E79" s="160">
        <f t="shared" si="49"/>
        <v>0</v>
      </c>
      <c r="F79" s="160">
        <f t="shared" si="49"/>
        <v>0</v>
      </c>
      <c r="G79" s="160">
        <f t="shared" si="49"/>
        <v>0</v>
      </c>
      <c r="H79" s="160">
        <f t="shared" si="49"/>
        <v>0</v>
      </c>
      <c r="I79" s="160">
        <f t="shared" si="49"/>
        <v>0</v>
      </c>
      <c r="J79" s="160">
        <f t="shared" si="49"/>
        <v>0</v>
      </c>
      <c r="K79" s="160">
        <f t="shared" si="49"/>
        <v>0</v>
      </c>
      <c r="L79" s="160">
        <f t="shared" si="49"/>
        <v>0</v>
      </c>
      <c r="M79" s="160">
        <f t="shared" si="49"/>
        <v>0</v>
      </c>
      <c r="N79" s="160">
        <f t="shared" si="49"/>
        <v>0</v>
      </c>
      <c r="O79" s="160">
        <f t="shared" si="49"/>
        <v>0</v>
      </c>
      <c r="P79" s="160">
        <f t="shared" si="49"/>
        <v>0</v>
      </c>
      <c r="Q79" s="160">
        <f t="shared" si="49"/>
        <v>0</v>
      </c>
      <c r="R79" s="160">
        <f t="shared" si="49"/>
        <v>0</v>
      </c>
      <c r="S79" s="160">
        <f t="shared" si="49"/>
        <v>0</v>
      </c>
      <c r="T79" s="156">
        <f>SUM(D79:G79)</f>
        <v>0</v>
      </c>
      <c r="U79" s="156">
        <f t="shared" ref="U79" si="50">SUM(H79:K79)</f>
        <v>0</v>
      </c>
      <c r="V79" s="156">
        <f t="shared" ref="V79" si="51">SUM(L79:O79)</f>
        <v>0</v>
      </c>
      <c r="W79" s="156">
        <f t="shared" ref="W79" si="52">SUM(P79:S79)</f>
        <v>0</v>
      </c>
      <c r="X79" s="159">
        <f t="shared" si="49"/>
        <v>0</v>
      </c>
      <c r="Y79" s="159">
        <f t="shared" si="49"/>
        <v>0</v>
      </c>
      <c r="Z79" s="159">
        <f t="shared" si="49"/>
        <v>0</v>
      </c>
      <c r="AA79" s="159">
        <f t="shared" si="49"/>
        <v>0</v>
      </c>
      <c r="AB79" s="159">
        <f t="shared" si="49"/>
        <v>0</v>
      </c>
      <c r="AC79" s="159">
        <f t="shared" si="49"/>
        <v>0</v>
      </c>
      <c r="AD79" s="159">
        <f t="shared" si="49"/>
        <v>0</v>
      </c>
      <c r="AE79" s="159">
        <f t="shared" si="49"/>
        <v>0</v>
      </c>
      <c r="AF79" s="159">
        <f t="shared" si="49"/>
        <v>0</v>
      </c>
      <c r="AG79" s="159">
        <f t="shared" si="49"/>
        <v>0</v>
      </c>
    </row>
    <row r="80" spans="1:33" x14ac:dyDescent="0.25">
      <c r="A80" s="522" t="s">
        <v>251</v>
      </c>
      <c r="B80" s="522"/>
      <c r="C80" s="184"/>
      <c r="D80" s="160">
        <f>C81</f>
        <v>0</v>
      </c>
      <c r="E80" s="160">
        <f t="shared" ref="E80:S80" si="53">D81</f>
        <v>0</v>
      </c>
      <c r="F80" s="160">
        <f t="shared" si="53"/>
        <v>0</v>
      </c>
      <c r="G80" s="160">
        <f t="shared" si="53"/>
        <v>0</v>
      </c>
      <c r="H80" s="160">
        <f t="shared" si="53"/>
        <v>0</v>
      </c>
      <c r="I80" s="160">
        <f t="shared" si="53"/>
        <v>0</v>
      </c>
      <c r="J80" s="160">
        <f t="shared" si="53"/>
        <v>0</v>
      </c>
      <c r="K80" s="160">
        <f t="shared" si="53"/>
        <v>0</v>
      </c>
      <c r="L80" s="160">
        <f t="shared" si="53"/>
        <v>0</v>
      </c>
      <c r="M80" s="160">
        <f t="shared" si="53"/>
        <v>0</v>
      </c>
      <c r="N80" s="160">
        <f t="shared" si="53"/>
        <v>0</v>
      </c>
      <c r="O80" s="160">
        <f t="shared" si="53"/>
        <v>0</v>
      </c>
      <c r="P80" s="160">
        <f t="shared" si="53"/>
        <v>0</v>
      </c>
      <c r="Q80" s="160">
        <f t="shared" si="53"/>
        <v>0</v>
      </c>
      <c r="R80" s="160">
        <f t="shared" si="53"/>
        <v>0</v>
      </c>
      <c r="S80" s="160">
        <f t="shared" si="53"/>
        <v>0</v>
      </c>
      <c r="T80" s="156">
        <f>D80</f>
        <v>0</v>
      </c>
      <c r="U80" s="156">
        <f>H80</f>
        <v>0</v>
      </c>
      <c r="V80" s="156">
        <f>L80</f>
        <v>0</v>
      </c>
      <c r="W80" s="156">
        <f>P80</f>
        <v>0</v>
      </c>
      <c r="X80" s="159">
        <f t="shared" ref="X80:AG80" si="54">W81</f>
        <v>0</v>
      </c>
      <c r="Y80" s="159">
        <f t="shared" si="54"/>
        <v>0</v>
      </c>
      <c r="Z80" s="159">
        <f t="shared" si="54"/>
        <v>0</v>
      </c>
      <c r="AA80" s="159">
        <f t="shared" si="54"/>
        <v>0</v>
      </c>
      <c r="AB80" s="159">
        <f t="shared" si="54"/>
        <v>0</v>
      </c>
      <c r="AC80" s="159">
        <f t="shared" si="54"/>
        <v>0</v>
      </c>
      <c r="AD80" s="159">
        <f t="shared" si="54"/>
        <v>0</v>
      </c>
      <c r="AE80" s="159">
        <f t="shared" si="54"/>
        <v>0</v>
      </c>
      <c r="AF80" s="159">
        <f t="shared" si="54"/>
        <v>0</v>
      </c>
      <c r="AG80" s="159">
        <f t="shared" si="54"/>
        <v>0</v>
      </c>
    </row>
    <row r="81" spans="1:33" x14ac:dyDescent="0.25">
      <c r="A81" s="522" t="s">
        <v>252</v>
      </c>
      <c r="B81" s="522"/>
      <c r="C81" s="159">
        <f>C80+C79</f>
        <v>0</v>
      </c>
      <c r="D81" s="160">
        <f t="shared" ref="D81:AG81" si="55">D80+D79</f>
        <v>0</v>
      </c>
      <c r="E81" s="160">
        <f t="shared" si="55"/>
        <v>0</v>
      </c>
      <c r="F81" s="160">
        <f t="shared" si="55"/>
        <v>0</v>
      </c>
      <c r="G81" s="160">
        <f t="shared" si="55"/>
        <v>0</v>
      </c>
      <c r="H81" s="160">
        <f t="shared" si="55"/>
        <v>0</v>
      </c>
      <c r="I81" s="160">
        <f t="shared" si="55"/>
        <v>0</v>
      </c>
      <c r="J81" s="160">
        <f t="shared" si="55"/>
        <v>0</v>
      </c>
      <c r="K81" s="160">
        <f t="shared" si="55"/>
        <v>0</v>
      </c>
      <c r="L81" s="160">
        <f t="shared" si="55"/>
        <v>0</v>
      </c>
      <c r="M81" s="160">
        <f t="shared" si="55"/>
        <v>0</v>
      </c>
      <c r="N81" s="160">
        <f t="shared" si="55"/>
        <v>0</v>
      </c>
      <c r="O81" s="160">
        <f t="shared" si="55"/>
        <v>0</v>
      </c>
      <c r="P81" s="160">
        <f t="shared" si="55"/>
        <v>0</v>
      </c>
      <c r="Q81" s="160">
        <f t="shared" si="55"/>
        <v>0</v>
      </c>
      <c r="R81" s="160">
        <f t="shared" si="55"/>
        <v>0</v>
      </c>
      <c r="S81" s="160">
        <f t="shared" si="55"/>
        <v>0</v>
      </c>
      <c r="T81" s="159">
        <f>T80+T79</f>
        <v>0</v>
      </c>
      <c r="U81" s="159">
        <f t="shared" ref="U81:W81" si="56">U80+U79</f>
        <v>0</v>
      </c>
      <c r="V81" s="159">
        <f t="shared" si="56"/>
        <v>0</v>
      </c>
      <c r="W81" s="159">
        <f t="shared" si="56"/>
        <v>0</v>
      </c>
      <c r="X81" s="159">
        <f t="shared" si="55"/>
        <v>0</v>
      </c>
      <c r="Y81" s="159">
        <f t="shared" si="55"/>
        <v>0</v>
      </c>
      <c r="Z81" s="159">
        <f t="shared" si="55"/>
        <v>0</v>
      </c>
      <c r="AA81" s="159">
        <f t="shared" si="55"/>
        <v>0</v>
      </c>
      <c r="AB81" s="159">
        <f t="shared" si="55"/>
        <v>0</v>
      </c>
      <c r="AC81" s="159">
        <f t="shared" si="55"/>
        <v>0</v>
      </c>
      <c r="AD81" s="159">
        <f t="shared" si="55"/>
        <v>0</v>
      </c>
      <c r="AE81" s="159">
        <f t="shared" si="55"/>
        <v>0</v>
      </c>
      <c r="AF81" s="159">
        <f t="shared" si="55"/>
        <v>0</v>
      </c>
      <c r="AG81" s="159">
        <f t="shared" si="55"/>
        <v>0</v>
      </c>
    </row>
  </sheetData>
  <mergeCells count="45">
    <mergeCell ref="A2:R2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  <mergeCell ref="A22:B22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R6"/>
    <mergeCell ref="A14:B14"/>
    <mergeCell ref="A21:B21"/>
    <mergeCell ref="A76:B76"/>
    <mergeCell ref="A23:R23"/>
    <mergeCell ref="A26:B26"/>
    <mergeCell ref="A31:B31"/>
    <mergeCell ref="A32:B32"/>
    <mergeCell ref="A33:B33"/>
    <mergeCell ref="A34:R34"/>
    <mergeCell ref="A52:B52"/>
    <mergeCell ref="A69:B69"/>
    <mergeCell ref="A70:B70"/>
    <mergeCell ref="A71:B71"/>
    <mergeCell ref="A75:B75"/>
    <mergeCell ref="A77:B77"/>
    <mergeCell ref="A78:R78"/>
    <mergeCell ref="A79:B79"/>
    <mergeCell ref="A80:B80"/>
    <mergeCell ref="A81:B81"/>
  </mergeCells>
  <dataValidations count="1">
    <dataValidation errorStyle="information" allowBlank="1" showInputMessage="1" showErrorMessage="1" sqref="Q10:R13 JL10:JM13 TH10:TI13 ADD10:ADE13 AMZ10:ANA13 AWV10:AWW13 BGR10:BGS13 BQN10:BQO13 CAJ10:CAK13 CKF10:CKG13 CUB10:CUC13 DDX10:DDY13 DNT10:DNU13 DXP10:DXQ13 EHL10:EHM13 ERH10:ERI13 FBD10:FBE13 FKZ10:FLA13 FUV10:FUW13 GER10:GES13 GON10:GOO13 GYJ10:GYK13 HIF10:HIG13 HSB10:HSC13 IBX10:IBY13 ILT10:ILU13 IVP10:IVQ13 JFL10:JFM13 JPH10:JPI13 JZD10:JZE13 KIZ10:KJA13 KSV10:KSW13 LCR10:LCS13 LMN10:LMO13 LWJ10:LWK13 MGF10:MGG13 MQB10:MQC13 MZX10:MZY13 NJT10:NJU13 NTP10:NTQ13 ODL10:ODM13 ONH10:ONI13 OXD10:OXE13 PGZ10:PHA13 PQV10:PQW13 QAR10:QAS13 QKN10:QKO13 QUJ10:QUK13 REF10:REG13 ROB10:ROC13 RXX10:RXY13 SHT10:SHU13 SRP10:SRQ13 TBL10:TBM13 TLH10:TLI13 TVD10:TVE13 UEZ10:UFA13 UOV10:UOW13 UYR10:UYS13 VIN10:VIO13 VSJ10:VSK13 WCF10:WCG13 WMB10:WMC13 WVX10:WVY13 JL8:JM8 X70:AG70 JK79:JM79 TG79:TI79 ADC79:ADE79 AMY79:ANA79 AWU79:AWW79 BGQ79:BGS79 BQM79:BQO79 CAI79:CAK79 CKE79:CKG79 CUA79:CUC79 DDW79:DDY79 DNS79:DNU79 DXO79:DXQ79 EHK79:EHM79 ERG79:ERI79 FBC79:FBE79 FKY79:FLA79 FUU79:FUW79 GEQ79:GES79 GOM79:GOO79 GYI79:GYK79 HIE79:HIG79 HSA79:HSC79 IBW79:IBY79 ILS79:ILU79 IVO79:IVQ79 JFK79:JFM79 JPG79:JPI79 JZC79:JZE79 KIY79:KJA79 KSU79:KSW79 LCQ79:LCS79 LMM79:LMO79 LWI79:LWK79 MGE79:MGG79 MQA79:MQC79 MZW79:MZY79 NJS79:NJU79 NTO79:NTQ79 ODK79:ODM79 ONG79:ONI79 OXC79:OXE79 PGY79:PHA79 PQU79:PQW79 QAQ79:QAS79 QKM79:QKO79 QUI79:QUK79 REE79:REG79 ROA79:ROC79 RXW79:RXY79 SHS79:SHU79 SRO79:SRQ79 TBK79:TBM79 TLG79:TLI79 TVC79:TVE79 UEY79:UFA79 UOU79:UOW79 UYQ79:UYS79 VIM79:VIO79 VSI79:VSK79 WCE79:WCG79 WMA79:WMC79 WVW79:WVY79 Q25:R25 JL58:JM58 TH58:TI58 ADD58:ADE58 AMZ58:ANA58 AWV58:AWW58 BGR58:BGS58 BQN58:BQO58 CAJ58:CAK58 CKF58:CKG58 CUB58:CUC58 DDX58:DDY58 DNT58:DNU58 DXP58:DXQ58 EHL58:EHM58 ERH58:ERI58 FBD58:FBE58 FKZ58:FLA58 FUV58:FUW58 GER58:GES58 GON58:GOO58 GYJ58:GYK58 HIF58:HIG58 HSB58:HSC58 IBX58:IBY58 ILT58:ILU58 IVP58:IVQ58 JFL58:JFM58 JPH58:JPI58 JZD58:JZE58 KIZ58:KJA58 KSV58:KSW58 LCR58:LCS58 LMN58:LMO58 LWJ58:LWK58 MGF58:MGG58 MQB58:MQC58 MZX58:MZY58 NJT58:NJU58 NTP58:NTQ58 ODL58:ODM58 ONH58:ONI58 OXD58:OXE58 PGZ58:PHA58 PQV58:PQW58 QAR58:QAS58 QKN58:QKO58 QUJ58:QUK58 REF58:REG58 ROB58:ROC58 RXX58:RXY58 SHT58:SHU58 SRP58:SRQ58 TBL58:TBM58 TLH58:TLI58 TVD58:TVE58 UEZ58:UFA58 UOV58:UOW58 UYR58:UYS58 VIN58:VIO58 VSJ58:VSK58 WCF58:WCG58 WMB58:WMC58 WVX58:WVY58 Q28:R30 JL28:JM30 TH28:TI30 ADD28:ADE30 AMZ28:ANA30 AWV28:AWW30 BGR28:BGS30 BQN28:BQO30 CAJ28:CAK30 CKF28:CKG30 CUB28:CUC30 DDX28:DDY30 DNT28:DNU30 DXP28:DXQ30 EHL28:EHM30 ERH28:ERI30 FBD28:FBE30 FKZ28:FLA30 FUV28:FUW30 GER28:GES30 GON28:GOO30 GYJ28:GYK30 HIF28:HIG30 HSB28:HSC30 IBX28:IBY30 ILT28:ILU30 IVP28:IVQ30 JFL28:JFM30 JPH28:JPI30 JZD28:JZE30 KIZ28:KJA30 KSV28:KSW30 LCR28:LCS30 LMN28:LMO30 LWJ28:LWK30 MGF28:MGG30 MQB28:MQC30 MZX28:MZY30 NJT28:NJU30 NTP28:NTQ30 ODL28:ODM30 ONH28:ONI30 OXD28:OXE30 PGZ28:PHA30 PQV28:PQW30 QAR28:QAS30 QKN28:QKO30 QUJ28:QUK30 REF28:REG30 ROB28:ROC30 RXX28:RXY30 SHT28:SHU30 SRP28:SRQ30 TBL28:TBM30 TLH28:TLI30 TVD28:TVE30 UEZ28:UFA30 UOV28:UOW30 UYR28:UYS30 VIN28:VIO30 VSJ28:VSK30 WCF28:WCG30 WMB28:WMC30 WVX28:WVY30 X79:AG79 T16:U19 Q8:R8 T21:U22 T8:U14 WVX25:WVY25 WVX8:WVY8 WMB25:WMC25 WMB8:WMC8 WCF25:WCG25 WCF8:WCG8 VSJ25:VSK25 VSJ8:VSK8 VIN25:VIO25 VIN8:VIO8 UYR25:UYS25 UYR8:UYS8 UOV25:UOW25 UOV8:UOW8 UEZ25:UFA25 UEZ8:UFA8 TVD25:TVE25 TVD8:TVE8 TLH25:TLI25 TLH8:TLI8 TBL25:TBM25 TBL8:TBM8 SRP25:SRQ25 SRP8:SRQ8 SHT25:SHU25 SHT8:SHU8 RXX25:RXY25 RXX8:RXY8 ROB25:ROC25 ROB8:ROC8 REF25:REG25 REF8:REG8 QUJ25:QUK25 QUJ8:QUK8 QKN25:QKO25 QKN8:QKO8 QAR25:QAS25 QAR8:QAS8 PQV25:PQW25 PQV8:PQW8 PGZ25:PHA25 PGZ8:PHA8 OXD25:OXE25 OXD8:OXE8 ONH25:ONI25 ONH8:ONI8 ODL25:ODM25 ODL8:ODM8 NTP25:NTQ25 NTP8:NTQ8 NJT25:NJU25 NJT8:NJU8 MZX25:MZY25 MZX8:MZY8 MQB25:MQC25 MQB8:MQC8 MGF25:MGG25 MGF8:MGG8 LWJ25:LWK25 LWJ8:LWK8 LMN25:LMO25 LMN8:LMO8 LCR25:LCS25 LCR8:LCS8 KSV25:KSW25 KSV8:KSW8 KIZ25:KJA25 KIZ8:KJA8 JZD25:JZE25 JZD8:JZE8 JPH25:JPI25 JPH8:JPI8 JFL25:JFM25 JFL8:JFM8 IVP25:IVQ25 IVP8:IVQ8 ILT25:ILU25 ILT8:ILU8 IBX25:IBY25 IBX8:IBY8 HSB25:HSC25 HSB8:HSC8 HIF25:HIG25 HIF8:HIG8 GYJ25:GYK25 GYJ8:GYK8 GON25:GOO25 GON8:GOO8 GER25:GES25 GER8:GES8 FUV25:FUW25 FUV8:FUW8 FKZ25:FLA25 FKZ8:FLA8 FBD25:FBE25 FBD8:FBE8 ERH25:ERI25 ERH8:ERI8 EHL25:EHM25 EHL8:EHM8 DXP25:DXQ25 DXP8:DXQ8 DNT25:DNU25 DNT8:DNU8 DDX25:DDY25 DDX8:DDY8 CUB25:CUC25 CUB8:CUC8 CKF25:CKG25 CKF8:CKG8 CAJ25:CAK25 CAJ8:CAK8 BQN25:BQO25 BQN8:BQO8 BGR25:BGS25 BGR8:BGS8 AWV25:AWW25 AWV8:AWW8 AMZ25:ANA25 AMZ8:ANA8 ADD25:ADE25 ADD8:ADE8 TH25:TI25 TH8:TI8 JL25:JM25 JK20:JM20 JK74:JM77 TG20:TI20 TG74:TI77 ADC20:ADE20 ADC74:ADE77 AMY20:ANA20 AMY74:ANA77 AWU20:AWW20 AWU74:AWW77 BGQ20:BGS20 BGQ74:BGS77 BQM20:BQO20 BQM74:BQO77 CAI20:CAK20 CAI74:CAK77 CKE20:CKG20 CKE74:CKG77 CUA20:CUC20 CUA74:CUC77 DDW20:DDY20 DDW74:DDY77 DNS20:DNU20 DNS74:DNU77 DXO20:DXQ20 DXO74:DXQ77 EHK20:EHM20 EHK74:EHM77 ERG20:ERI20 ERG74:ERI77 FBC20:FBE20 FBC74:FBE77 FKY20:FLA20 FKY74:FLA77 FUU20:FUW20 FUU74:FUW77 GEQ20:GES20 GEQ74:GES77 GOM20:GOO20 GOM74:GOO77 GYI20:GYK20 GYI74:GYK77 HIE20:HIG20 HIE74:HIG77 HSA20:HSC20 HSA74:HSC77 IBW20:IBY20 IBW74:IBY77 ILS20:ILU20 ILS74:ILU77 IVO20:IVQ20 IVO74:IVQ77 JFK20:JFM20 JFK74:JFM77 JPG20:JPI20 JPG74:JPI77 JZC20:JZE20 JZC74:JZE77 KIY20:KJA20 KIY74:KJA77 KSU20:KSW20 KSU74:KSW77 LCQ20:LCS20 LCQ74:LCS77 LMM20:LMO20 LMM74:LMO77 LWI20:LWK20 LWI74:LWK77 MGE20:MGG20 MGE74:MGG77 MQA20:MQC20 MQA74:MQC77 MZW20:MZY20 MZW74:MZY77 NJS20:NJU20 NJS74:NJU77 NTO20:NTQ20 NTO74:NTQ77 ODK20:ODM20 ODK74:ODM77 ONG20:ONI20 ONG74:ONI77 OXC20:OXE20 OXC74:OXE77 PGY20:PHA20 PGY74:PHA77 PQU20:PQW20 PQU74:PQW77 QAQ20:QAS20 QAQ74:QAS77 QKM20:QKO20 QKM74:QKO77 QUI20:QUK20 QUI74:QUK77 REE20:REG20 REE74:REG77 ROA20:ROC20 ROA74:ROC77 RXW20:RXY20 RXW74:RXY77 SHS20:SHU20 SHS74:SHU77 SRO20:SRQ20 SRO74:SRQ77 TBK20:TBM20 TBK74:TBM77 TLG20:TLI20 TLG74:TLI77 TVC20:TVE20 TVC74:TVE77 UEY20:UFA20 UEY74:UFA77 UOU20:UOW20 UOU74:UOW77 UYQ20:UYS20 UYQ74:UYS77 VIM20:VIO20 VIM74:VIO77 VSI20:VSK20 VSI74:VSK77 WCE20:WCG20 WCE74:WCG77 WMA20:WMC20 WMA74:WMC77 WVW20:WVY20 WVW74:WVY77 X62:AG68 T36:U52 WVW62:WVY70 JK62:JM70 TG62:TI70 ADC62:ADE70 AMY62:ANA70 AWU62:AWW70 BGQ62:BGS70 BQM62:BQO70 CAI62:CAK70 CKE62:CKG70 CUA62:CUC70 DDW62:DDY70 DNS62:DNU70 DXO62:DXQ70 EHK62:EHM70 ERG62:ERI70 FBC62:FBE70 FKY62:FLA70 FUU62:FUW70 GEQ62:GES70 GOM62:GOO70 GYI62:GYK70 HIE62:HIG70 HSA62:HSC70 IBW62:IBY70 ILS62:ILU70 IVO62:IVQ70 JFK62:JFM70 JPG62:JPI70 JZC62:JZE70 KIY62:KJA70 KSU62:KSW70 LCQ62:LCS70 LMM62:LMO70 LWI62:LWK70 MGE62:MGG70 MQA62:MQC70 MZW62:MZY70 NJS62:NJU70 NTO62:NTQ70 ODK62:ODM70 ONG62:ONI70 OXC62:OXE70 PGY62:PHA70 PQU62:PQW70 QAQ62:QAS70 QKM62:QKO70 QUI62:QUK70 REE62:REG70 ROA62:ROC70 RXW62:RXY70 SHS62:SHU70 SRO62:SRQ70 TBK62:TBM70 TLG62:TLI70 TVC62:TVE70 UEY62:UFA70 UOU62:UOW70 UYQ62:UYS70 VIM62:VIO70 VSI62:VSK70 WCE62:WCG70 WMA62:WMC70 C20:U20 X20:AG20 T24:U33 C62:S68 C70:U70 C74:S77 X74:AG77 T54:U69 C79:S79 T71:U80"/>
  </dataValidations>
  <pageMargins left="0.23622047244094491" right="0.23622047244094491" top="0.19685039370078741" bottom="0.19685039370078741" header="0.19685039370078741" footer="0"/>
  <pageSetup paperSize="9" scale="44" fitToWidth="0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X685"/>
  <sheetViews>
    <sheetView topLeftCell="B4" zoomScale="80" zoomScaleNormal="80" zoomScaleSheetLayoutView="80" workbookViewId="0"/>
  </sheetViews>
  <sheetFormatPr defaultColWidth="8.88671875" defaultRowHeight="14.4" x14ac:dyDescent="0.3"/>
  <cols>
    <col min="1" max="1" width="0" hidden="1" customWidth="1"/>
    <col min="2" max="2" width="9.88671875" customWidth="1"/>
    <col min="3" max="3" width="12.6640625" style="230" customWidth="1"/>
    <col min="4" max="4" width="16.109375" customWidth="1"/>
    <col min="5" max="5" width="15.88671875" bestFit="1" customWidth="1"/>
    <col min="6" max="6" width="15.33203125" customWidth="1"/>
    <col min="7" max="7" width="15.5546875" customWidth="1"/>
    <col min="8" max="8" width="14.88671875" customWidth="1"/>
    <col min="9" max="9" width="18" style="3" customWidth="1"/>
    <col min="10" max="10" width="9.5546875" customWidth="1"/>
    <col min="11" max="11" width="16.6640625" customWidth="1"/>
    <col min="12" max="12" width="29.88671875" customWidth="1"/>
    <col min="13" max="13" width="18" customWidth="1"/>
    <col min="14" max="14" width="13.6640625" customWidth="1"/>
    <col min="16" max="16" width="5" customWidth="1"/>
    <col min="17" max="17" width="13.33203125" customWidth="1"/>
    <col min="18" max="18" width="5.44140625" customWidth="1"/>
    <col min="19" max="24" width="0" hidden="1" customWidth="1"/>
  </cols>
  <sheetData>
    <row r="1" spans="2:18" ht="18.600000000000001" thickBot="1" x14ac:dyDescent="0.3">
      <c r="B1" s="533" t="s">
        <v>331</v>
      </c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4"/>
      <c r="N1" s="534"/>
      <c r="O1" s="534"/>
      <c r="P1" s="534"/>
      <c r="Q1" s="534"/>
      <c r="R1" s="535"/>
    </row>
    <row r="2" spans="2:18" ht="15" thickBot="1" x14ac:dyDescent="0.35"/>
    <row r="3" spans="2:18" ht="13.2" customHeight="1" x14ac:dyDescent="0.25">
      <c r="B3" s="538" t="s">
        <v>329</v>
      </c>
      <c r="C3" s="539"/>
      <c r="D3" s="539"/>
      <c r="E3" s="539"/>
      <c r="F3" s="539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2"/>
    </row>
    <row r="4" spans="2:18" ht="50.25" customHeight="1" thickBot="1" x14ac:dyDescent="0.3">
      <c r="B4" s="540"/>
      <c r="C4" s="541"/>
      <c r="D4" s="541"/>
      <c r="E4" s="541"/>
      <c r="F4" s="541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4"/>
    </row>
    <row r="5" spans="2:18" ht="15" thickBot="1" x14ac:dyDescent="0.35">
      <c r="B5" s="231"/>
      <c r="C5" s="232"/>
      <c r="D5" s="233"/>
      <c r="E5" s="233"/>
      <c r="F5" s="233"/>
      <c r="G5" s="233"/>
      <c r="H5" s="233"/>
      <c r="I5" s="322"/>
      <c r="J5" s="233"/>
      <c r="K5" s="233"/>
      <c r="L5" s="233"/>
      <c r="M5" s="233"/>
      <c r="N5" s="233"/>
      <c r="O5" s="233"/>
      <c r="P5" s="233"/>
      <c r="Q5" s="233"/>
      <c r="R5" s="234"/>
    </row>
    <row r="6" spans="2:18" x14ac:dyDescent="0.3">
      <c r="B6" s="235"/>
      <c r="D6" s="536" t="s">
        <v>272</v>
      </c>
      <c r="E6" s="536"/>
      <c r="F6" s="536"/>
      <c r="G6" s="8"/>
      <c r="H6" s="8"/>
      <c r="I6" s="40"/>
      <c r="J6" s="8"/>
      <c r="K6" s="536" t="s">
        <v>273</v>
      </c>
      <c r="L6" s="536"/>
      <c r="M6" s="536"/>
      <c r="N6" s="8"/>
      <c r="O6" s="8"/>
      <c r="P6" s="8"/>
      <c r="Q6" s="8"/>
      <c r="R6" s="236"/>
    </row>
    <row r="7" spans="2:18" x14ac:dyDescent="0.3">
      <c r="B7" s="235"/>
      <c r="D7" s="8"/>
      <c r="E7" s="8"/>
      <c r="F7" s="8"/>
      <c r="G7" s="8"/>
      <c r="H7" s="8"/>
      <c r="I7" s="40"/>
      <c r="J7" s="8"/>
      <c r="K7" s="8"/>
      <c r="L7" s="8"/>
      <c r="M7" s="8"/>
      <c r="N7" s="8"/>
      <c r="O7" s="8"/>
      <c r="P7" s="8"/>
      <c r="Q7" s="8"/>
      <c r="R7" s="236"/>
    </row>
    <row r="8" spans="2:18" ht="100.8" x14ac:dyDescent="0.3">
      <c r="B8" s="235"/>
      <c r="C8" s="274"/>
      <c r="D8" s="273" t="s">
        <v>319</v>
      </c>
      <c r="E8" s="273" t="s">
        <v>351</v>
      </c>
      <c r="F8" s="537" t="s">
        <v>326</v>
      </c>
      <c r="G8" s="537"/>
      <c r="H8" s="537"/>
      <c r="I8" s="238"/>
      <c r="J8" s="238"/>
      <c r="K8" s="273" t="s">
        <v>274</v>
      </c>
      <c r="L8" s="273" t="s">
        <v>275</v>
      </c>
      <c r="M8" s="273" t="s">
        <v>327</v>
      </c>
      <c r="N8" s="8"/>
      <c r="O8" s="8"/>
      <c r="P8" s="8"/>
      <c r="Q8" s="8"/>
      <c r="R8" s="236"/>
    </row>
    <row r="9" spans="2:18" ht="28.8" x14ac:dyDescent="0.3">
      <c r="B9" s="235"/>
      <c r="C9" s="275" t="s">
        <v>276</v>
      </c>
      <c r="D9" s="347">
        <f>' Buget comp 1'!I64+' Buget comp 1'!I68</f>
        <v>0</v>
      </c>
      <c r="E9" s="347">
        <f>D9-F9</f>
        <v>0</v>
      </c>
      <c r="F9" s="532">
        <f>' Buget comp 1'!I64</f>
        <v>0</v>
      </c>
      <c r="G9" s="532"/>
      <c r="H9" s="532"/>
      <c r="I9" s="336">
        <f>F9</f>
        <v>0</v>
      </c>
      <c r="J9" s="281"/>
      <c r="K9" s="276">
        <f>ROUND(F12*25%,0)</f>
        <v>0</v>
      </c>
      <c r="L9" s="276">
        <f>ROUND(G12*25%,0)+H12</f>
        <v>0</v>
      </c>
      <c r="M9" s="277">
        <f>K9+L9</f>
        <v>0</v>
      </c>
      <c r="N9" s="240"/>
      <c r="O9" s="240"/>
      <c r="P9" s="240"/>
      <c r="Q9" s="8"/>
      <c r="R9" s="236"/>
    </row>
    <row r="10" spans="2:18" x14ac:dyDescent="0.3">
      <c r="B10" s="235"/>
      <c r="D10" s="8"/>
      <c r="E10" s="8"/>
      <c r="F10" s="241"/>
      <c r="G10" s="8"/>
      <c r="H10" s="8"/>
      <c r="I10" s="40"/>
      <c r="J10" s="8"/>
      <c r="K10" s="242"/>
      <c r="L10" s="242"/>
      <c r="M10" s="242"/>
      <c r="N10" s="8"/>
      <c r="O10" s="8"/>
      <c r="P10" s="8"/>
      <c r="Q10" s="8"/>
      <c r="R10" s="236"/>
    </row>
    <row r="11" spans="2:18" ht="129.6" x14ac:dyDescent="0.3">
      <c r="B11" s="235"/>
      <c r="D11" s="8"/>
      <c r="E11" s="8"/>
      <c r="F11" s="278" t="s">
        <v>353</v>
      </c>
      <c r="G11" s="278" t="s">
        <v>357</v>
      </c>
      <c r="H11" s="278" t="s">
        <v>358</v>
      </c>
      <c r="I11" s="323"/>
      <c r="J11" s="279"/>
      <c r="K11" s="243" t="s">
        <v>277</v>
      </c>
      <c r="L11" s="244"/>
      <c r="M11" s="244"/>
      <c r="N11" s="245"/>
      <c r="O11" s="8"/>
      <c r="P11" s="8"/>
      <c r="Q11" s="542" t="s">
        <v>278</v>
      </c>
      <c r="R11" s="543"/>
    </row>
    <row r="12" spans="2:18" x14ac:dyDescent="0.3">
      <c r="B12" s="235"/>
      <c r="D12" s="8"/>
      <c r="E12" s="8"/>
      <c r="F12" s="304">
        <f>' Buget comp 1'!E64</f>
        <v>0</v>
      </c>
      <c r="G12" s="364"/>
      <c r="H12" s="364"/>
      <c r="I12" s="39" t="str">
        <f>IF((F12+G12+H12)=I9,"CORECT","INCORECT")</f>
        <v>CORECT</v>
      </c>
      <c r="J12" s="39"/>
      <c r="K12" s="364"/>
      <c r="L12" s="8"/>
      <c r="M12" s="8"/>
      <c r="N12" s="8"/>
      <c r="O12" s="8"/>
      <c r="P12" s="8"/>
      <c r="Q12" s="8"/>
      <c r="R12" s="236"/>
    </row>
    <row r="13" spans="2:18" x14ac:dyDescent="0.3">
      <c r="B13" s="235"/>
      <c r="D13" s="8"/>
      <c r="E13" s="8"/>
      <c r="F13" s="8"/>
      <c r="G13" s="8"/>
      <c r="H13" s="8"/>
      <c r="I13" s="40"/>
      <c r="J13" s="8"/>
      <c r="K13" s="8"/>
      <c r="L13" s="8"/>
      <c r="M13" s="8"/>
      <c r="N13" s="8"/>
      <c r="O13" s="8"/>
      <c r="P13" s="8"/>
      <c r="Q13" s="8"/>
      <c r="R13" s="236"/>
    </row>
    <row r="14" spans="2:18" ht="15" thickBot="1" x14ac:dyDescent="0.35">
      <c r="B14" s="235"/>
      <c r="D14" s="8"/>
      <c r="E14" s="8"/>
      <c r="F14" s="8"/>
      <c r="G14" s="245"/>
      <c r="H14" s="8"/>
      <c r="I14" s="40"/>
      <c r="J14" s="8"/>
      <c r="K14" s="8"/>
      <c r="L14" s="8"/>
      <c r="M14" s="8"/>
      <c r="N14" s="8"/>
      <c r="O14" s="8"/>
      <c r="P14" s="8"/>
      <c r="Q14" s="8"/>
      <c r="R14" s="236"/>
    </row>
    <row r="15" spans="2:18" x14ac:dyDescent="0.3">
      <c r="B15" s="235"/>
      <c r="D15" s="536" t="s">
        <v>279</v>
      </c>
      <c r="E15" s="536"/>
      <c r="F15" s="536"/>
      <c r="G15" s="8"/>
      <c r="H15" s="8"/>
      <c r="I15" s="40"/>
      <c r="J15" s="8"/>
      <c r="K15" s="536" t="s">
        <v>273</v>
      </c>
      <c r="L15" s="536"/>
      <c r="M15" s="536"/>
      <c r="N15" s="8"/>
      <c r="O15" s="280"/>
      <c r="P15" s="8"/>
      <c r="Q15" s="8"/>
      <c r="R15" s="236"/>
    </row>
    <row r="16" spans="2:18" x14ac:dyDescent="0.3">
      <c r="B16" s="235"/>
      <c r="D16" s="8"/>
      <c r="E16" s="8"/>
      <c r="F16" s="8"/>
      <c r="G16" s="8"/>
      <c r="H16" s="8"/>
      <c r="I16" s="40"/>
      <c r="J16" s="8"/>
      <c r="K16" s="8"/>
      <c r="L16" s="8"/>
      <c r="M16" s="8"/>
      <c r="N16" s="8"/>
      <c r="O16" s="8"/>
      <c r="P16" s="8"/>
      <c r="Q16" s="8"/>
      <c r="R16" s="236"/>
    </row>
    <row r="17" spans="2:18" ht="100.8" x14ac:dyDescent="0.3">
      <c r="B17" s="235"/>
      <c r="D17" s="273" t="s">
        <v>319</v>
      </c>
      <c r="E17" s="273" t="s">
        <v>351</v>
      </c>
      <c r="F17" s="537" t="s">
        <v>352</v>
      </c>
      <c r="G17" s="537"/>
      <c r="H17" s="537"/>
      <c r="I17" s="238"/>
      <c r="J17" s="238"/>
      <c r="K17" s="273" t="s">
        <v>274</v>
      </c>
      <c r="L17" s="273" t="s">
        <v>275</v>
      </c>
      <c r="M17" s="273" t="s">
        <v>327</v>
      </c>
      <c r="N17" s="8"/>
      <c r="O17" s="8"/>
      <c r="P17" s="8"/>
      <c r="Q17" s="8"/>
      <c r="R17" s="236"/>
    </row>
    <row r="18" spans="2:18" ht="28.8" x14ac:dyDescent="0.3">
      <c r="B18" s="235"/>
      <c r="C18" s="239" t="s">
        <v>276</v>
      </c>
      <c r="D18" s="398">
        <f>' Buget comp 2'!I64+' Buget comp 2'!I68</f>
        <v>0</v>
      </c>
      <c r="E18" s="347">
        <f>D18-F18</f>
        <v>0</v>
      </c>
      <c r="F18" s="532">
        <f>' Buget comp 2'!I64</f>
        <v>0</v>
      </c>
      <c r="G18" s="532"/>
      <c r="H18" s="532"/>
      <c r="I18" s="336">
        <f>F18</f>
        <v>0</v>
      </c>
      <c r="J18" s="281"/>
      <c r="K18" s="276">
        <f>ROUND(F21*25%,0)</f>
        <v>0</v>
      </c>
      <c r="L18" s="276">
        <f>ROUND(G21*25%,0)+H21</f>
        <v>0</v>
      </c>
      <c r="M18" s="277">
        <f>K18+L18</f>
        <v>0</v>
      </c>
      <c r="N18" s="240"/>
      <c r="O18" s="240"/>
      <c r="P18" s="240"/>
      <c r="Q18" s="8"/>
      <c r="R18" s="236"/>
    </row>
    <row r="19" spans="2:18" x14ac:dyDescent="0.3">
      <c r="B19" s="235"/>
      <c r="D19" s="8"/>
      <c r="E19" s="8"/>
      <c r="F19" s="241"/>
      <c r="G19" s="8"/>
      <c r="H19" s="8"/>
      <c r="I19" s="40"/>
      <c r="J19" s="8"/>
      <c r="K19" s="242"/>
      <c r="L19" s="242"/>
      <c r="M19" s="242"/>
      <c r="N19" s="8"/>
      <c r="O19" s="8"/>
      <c r="P19" s="8"/>
      <c r="Q19" s="8"/>
      <c r="R19" s="236"/>
    </row>
    <row r="20" spans="2:18" ht="115.2" x14ac:dyDescent="0.3">
      <c r="B20" s="235"/>
      <c r="D20" s="8"/>
      <c r="E20" s="8"/>
      <c r="F20" s="278" t="s">
        <v>353</v>
      </c>
      <c r="G20" s="278" t="s">
        <v>357</v>
      </c>
      <c r="H20" s="278" t="s">
        <v>358</v>
      </c>
      <c r="I20" s="323"/>
      <c r="J20" s="279"/>
      <c r="K20" s="243" t="s">
        <v>277</v>
      </c>
      <c r="L20" s="244"/>
      <c r="M20" s="244"/>
      <c r="N20" s="8"/>
      <c r="O20" s="8"/>
      <c r="P20" s="8"/>
      <c r="Q20" s="542" t="s">
        <v>280</v>
      </c>
      <c r="R20" s="543"/>
    </row>
    <row r="21" spans="2:18" x14ac:dyDescent="0.3">
      <c r="B21" s="235"/>
      <c r="D21" s="8"/>
      <c r="E21" s="8"/>
      <c r="F21" s="304">
        <f>' Buget comp 2'!E64</f>
        <v>0</v>
      </c>
      <c r="G21" s="364"/>
      <c r="H21" s="364"/>
      <c r="I21" s="39" t="str">
        <f>IF((F21+G21+H21)=I18,"CORECT","INCORECT")</f>
        <v>CORECT</v>
      </c>
      <c r="J21" s="39"/>
      <c r="K21" s="364"/>
      <c r="L21" s="8"/>
      <c r="M21" s="8"/>
      <c r="N21" s="8"/>
      <c r="O21" s="8"/>
      <c r="P21" s="8"/>
      <c r="Q21" s="8"/>
      <c r="R21" s="236"/>
    </row>
    <row r="22" spans="2:18" x14ac:dyDescent="0.3">
      <c r="B22" s="235"/>
      <c r="D22" s="8"/>
      <c r="E22" s="8"/>
      <c r="F22" s="8"/>
      <c r="G22" s="8"/>
      <c r="H22" s="8"/>
      <c r="I22" s="40"/>
      <c r="J22" s="8"/>
      <c r="K22" s="8"/>
      <c r="L22" s="8"/>
      <c r="M22" s="8"/>
      <c r="N22" s="8"/>
      <c r="O22" s="8"/>
      <c r="P22" s="8"/>
      <c r="Q22" s="8"/>
      <c r="R22" s="236"/>
    </row>
    <row r="23" spans="2:18" ht="15" thickBot="1" x14ac:dyDescent="0.35">
      <c r="B23" s="235"/>
      <c r="D23" s="8"/>
      <c r="E23" s="8"/>
      <c r="F23" s="8"/>
      <c r="G23" s="8"/>
      <c r="H23" s="245"/>
      <c r="I23" s="40"/>
      <c r="J23" s="8"/>
      <c r="K23" s="8"/>
      <c r="L23" s="8"/>
      <c r="M23" s="8"/>
      <c r="N23" s="8"/>
      <c r="O23" s="8"/>
      <c r="P23" s="8"/>
      <c r="Q23" s="8"/>
      <c r="R23" s="236"/>
    </row>
    <row r="24" spans="2:18" x14ac:dyDescent="0.3">
      <c r="B24" s="235"/>
      <c r="D24" s="536" t="s">
        <v>281</v>
      </c>
      <c r="E24" s="536"/>
      <c r="F24" s="536"/>
      <c r="G24" s="8"/>
      <c r="H24" s="8"/>
      <c r="I24" s="324"/>
      <c r="J24" s="8"/>
      <c r="K24" s="536" t="s">
        <v>273</v>
      </c>
      <c r="L24" s="536"/>
      <c r="M24" s="536"/>
      <c r="N24" s="8"/>
      <c r="O24" s="8"/>
      <c r="P24" s="8"/>
      <c r="Q24" s="8"/>
      <c r="R24" s="236"/>
    </row>
    <row r="25" spans="2:18" x14ac:dyDescent="0.3">
      <c r="B25" s="235"/>
      <c r="D25" s="8"/>
      <c r="E25" s="8"/>
      <c r="F25" s="8"/>
      <c r="G25" s="8"/>
      <c r="H25" s="8"/>
      <c r="I25" s="40"/>
      <c r="J25" s="8"/>
      <c r="K25" s="8"/>
      <c r="L25" s="8"/>
      <c r="M25" s="8"/>
      <c r="N25" s="8"/>
      <c r="O25" s="8"/>
      <c r="P25" s="8"/>
      <c r="Q25" s="8"/>
      <c r="R25" s="236"/>
    </row>
    <row r="26" spans="2:18" ht="123.75" customHeight="1" x14ac:dyDescent="0.3">
      <c r="B26" s="235"/>
      <c r="D26" s="273" t="s">
        <v>319</v>
      </c>
      <c r="E26" s="329" t="s">
        <v>351</v>
      </c>
      <c r="F26" s="544" t="s">
        <v>354</v>
      </c>
      <c r="G26" s="544"/>
      <c r="H26" s="544"/>
      <c r="I26" s="238"/>
      <c r="J26" s="238"/>
      <c r="K26" s="329" t="s">
        <v>274</v>
      </c>
      <c r="L26" s="329" t="s">
        <v>275</v>
      </c>
      <c r="M26" s="329" t="s">
        <v>327</v>
      </c>
      <c r="N26" s="8"/>
      <c r="O26" s="8"/>
      <c r="P26" s="8"/>
      <c r="Q26" s="8"/>
      <c r="R26" s="236"/>
    </row>
    <row r="27" spans="2:18" ht="28.8" x14ac:dyDescent="0.3">
      <c r="B27" s="235"/>
      <c r="C27" s="239" t="s">
        <v>276</v>
      </c>
      <c r="D27" s="398">
        <f>' Buget comp 3'!I64+' Buget comp 3'!I68</f>
        <v>0</v>
      </c>
      <c r="E27" s="276">
        <f>D27-F27</f>
        <v>0</v>
      </c>
      <c r="F27" s="532">
        <f>' Buget comp 3'!I64</f>
        <v>0</v>
      </c>
      <c r="G27" s="532"/>
      <c r="H27" s="532"/>
      <c r="I27" s="336">
        <f>F27</f>
        <v>0</v>
      </c>
      <c r="J27" s="281"/>
      <c r="K27" s="276">
        <f>ROUND(F30*25%,0)</f>
        <v>0</v>
      </c>
      <c r="L27" s="276">
        <f>ROUND(G30*25%,0)+H30</f>
        <v>0</v>
      </c>
      <c r="M27" s="295">
        <f>K27+L27</f>
        <v>0</v>
      </c>
      <c r="N27" s="240"/>
      <c r="O27" s="240"/>
      <c r="P27" s="240"/>
      <c r="Q27" s="8"/>
      <c r="R27" s="236"/>
    </row>
    <row r="28" spans="2:18" x14ac:dyDescent="0.3">
      <c r="B28" s="235"/>
      <c r="D28" s="238"/>
      <c r="E28" s="238"/>
      <c r="F28" s="247"/>
      <c r="G28" s="238"/>
      <c r="H28" s="238"/>
      <c r="I28" s="40"/>
      <c r="J28" s="8"/>
      <c r="K28" s="248"/>
      <c r="L28" s="248"/>
      <c r="M28" s="248"/>
      <c r="N28" s="8"/>
      <c r="O28" s="8"/>
      <c r="P28" s="8"/>
      <c r="Q28" s="8"/>
      <c r="R28" s="236"/>
    </row>
    <row r="29" spans="2:18" ht="115.2" x14ac:dyDescent="0.3">
      <c r="B29" s="235"/>
      <c r="D29" s="238"/>
      <c r="E29" s="238"/>
      <c r="F29" s="278" t="s">
        <v>353</v>
      </c>
      <c r="G29" s="278" t="s">
        <v>357</v>
      </c>
      <c r="H29" s="278" t="s">
        <v>358</v>
      </c>
      <c r="I29" s="323"/>
      <c r="J29" s="279"/>
      <c r="K29" s="249" t="s">
        <v>282</v>
      </c>
      <c r="L29" s="250"/>
      <c r="M29" s="250"/>
      <c r="N29" s="8"/>
      <c r="O29" s="8"/>
      <c r="P29" s="8"/>
      <c r="Q29" s="542" t="s">
        <v>283</v>
      </c>
      <c r="R29" s="543"/>
    </row>
    <row r="30" spans="2:18" x14ac:dyDescent="0.3">
      <c r="B30" s="235"/>
      <c r="D30" s="8"/>
      <c r="E30" s="8"/>
      <c r="F30" s="304">
        <f>' Buget comp 3'!E64</f>
        <v>0</v>
      </c>
      <c r="G30" s="364"/>
      <c r="H30" s="364"/>
      <c r="I30" s="39" t="str">
        <f>IF((F30+G30+H30)=I27,"CORECT","INCORECT")</f>
        <v>CORECT</v>
      </c>
      <c r="J30" s="39"/>
      <c r="K30" s="364"/>
      <c r="L30" s="8"/>
      <c r="M30" s="8"/>
      <c r="N30" s="8"/>
      <c r="O30" s="8"/>
      <c r="P30" s="8"/>
      <c r="Q30" s="8"/>
      <c r="R30" s="236"/>
    </row>
    <row r="31" spans="2:18" x14ac:dyDescent="0.3">
      <c r="B31" s="235"/>
      <c r="D31" s="8"/>
      <c r="E31" s="8"/>
      <c r="F31" s="8"/>
      <c r="G31" s="8"/>
      <c r="H31" s="8"/>
      <c r="I31" s="40"/>
      <c r="J31" s="8"/>
      <c r="K31" s="8"/>
      <c r="L31" s="8"/>
      <c r="M31" s="8"/>
      <c r="N31" s="8"/>
      <c r="O31" s="8"/>
      <c r="P31" s="8"/>
      <c r="Q31" s="8"/>
      <c r="R31" s="236"/>
    </row>
    <row r="32" spans="2:18" ht="15" thickBot="1" x14ac:dyDescent="0.35">
      <c r="B32" s="235"/>
      <c r="D32" s="8"/>
      <c r="E32" s="8"/>
      <c r="F32" s="8"/>
      <c r="G32" s="8"/>
      <c r="H32" s="8"/>
      <c r="I32" s="40"/>
      <c r="J32" s="8"/>
      <c r="K32" s="8"/>
      <c r="L32" s="8"/>
      <c r="M32" s="8"/>
      <c r="N32" s="8"/>
      <c r="O32" s="8"/>
      <c r="P32" s="8"/>
      <c r="Q32" s="8"/>
      <c r="R32" s="236"/>
    </row>
    <row r="33" spans="2:18" x14ac:dyDescent="0.3">
      <c r="B33" s="235"/>
      <c r="D33" s="536" t="s">
        <v>284</v>
      </c>
      <c r="E33" s="536"/>
      <c r="F33" s="536"/>
      <c r="G33" s="8"/>
      <c r="H33" s="8"/>
      <c r="I33" s="40"/>
      <c r="J33" s="8"/>
      <c r="K33" s="536" t="s">
        <v>273</v>
      </c>
      <c r="L33" s="536"/>
      <c r="M33" s="536"/>
      <c r="N33" s="8"/>
      <c r="O33" s="8"/>
      <c r="P33" s="8"/>
      <c r="Q33" s="8"/>
      <c r="R33" s="236"/>
    </row>
    <row r="34" spans="2:18" x14ac:dyDescent="0.3">
      <c r="B34" s="235"/>
      <c r="D34" s="8"/>
      <c r="E34" s="8"/>
      <c r="F34" s="8"/>
      <c r="G34" s="8"/>
      <c r="H34" s="8"/>
      <c r="I34" s="40"/>
      <c r="J34" s="8"/>
      <c r="K34" s="8"/>
      <c r="L34" s="8"/>
      <c r="M34" s="8"/>
      <c r="N34" s="8"/>
      <c r="O34" s="8"/>
      <c r="P34" s="8"/>
      <c r="Q34" s="8"/>
      <c r="R34" s="236"/>
    </row>
    <row r="35" spans="2:18" ht="100.8" x14ac:dyDescent="0.3">
      <c r="B35" s="235"/>
      <c r="D35" s="273" t="s">
        <v>319</v>
      </c>
      <c r="E35" s="329" t="s">
        <v>351</v>
      </c>
      <c r="F35" s="544" t="s">
        <v>354</v>
      </c>
      <c r="G35" s="544"/>
      <c r="H35" s="544"/>
      <c r="I35" s="238"/>
      <c r="J35" s="238"/>
      <c r="K35" s="329" t="s">
        <v>274</v>
      </c>
      <c r="L35" s="329" t="s">
        <v>275</v>
      </c>
      <c r="M35" s="273" t="s">
        <v>327</v>
      </c>
      <c r="N35" s="238"/>
      <c r="O35" s="238"/>
      <c r="P35" s="8"/>
      <c r="Q35" s="8"/>
      <c r="R35" s="236"/>
    </row>
    <row r="36" spans="2:18" ht="28.8" x14ac:dyDescent="0.3">
      <c r="B36" s="235"/>
      <c r="C36" s="239" t="s">
        <v>276</v>
      </c>
      <c r="D36" s="398">
        <f>' Buget comp 4'!I64+' Buget comp 4'!I68</f>
        <v>0</v>
      </c>
      <c r="E36" s="276">
        <f>D36-F36</f>
        <v>0</v>
      </c>
      <c r="F36" s="532">
        <f>' Buget comp 4'!I64</f>
        <v>0</v>
      </c>
      <c r="G36" s="532"/>
      <c r="H36" s="532"/>
      <c r="I36" s="336">
        <f>F36</f>
        <v>0</v>
      </c>
      <c r="J36" s="281"/>
      <c r="K36" s="276">
        <f>ROUND(F39*25%,0)</f>
        <v>0</v>
      </c>
      <c r="L36" s="276">
        <f>ROUND(G39*25%,0)+H39</f>
        <v>0</v>
      </c>
      <c r="M36" s="295">
        <f>K36+L36</f>
        <v>0</v>
      </c>
      <c r="N36" s="246"/>
      <c r="O36" s="246"/>
      <c r="P36" s="240"/>
      <c r="Q36" s="8"/>
      <c r="R36" s="236"/>
    </row>
    <row r="37" spans="2:18" x14ac:dyDescent="0.3">
      <c r="B37" s="235"/>
      <c r="D37" s="238"/>
      <c r="E37" s="238"/>
      <c r="F37" s="247"/>
      <c r="G37" s="238"/>
      <c r="H37" s="238"/>
      <c r="I37" s="40"/>
      <c r="J37" s="8"/>
      <c r="K37" s="248"/>
      <c r="L37" s="248"/>
      <c r="M37" s="248"/>
      <c r="N37" s="238"/>
      <c r="O37" s="238"/>
      <c r="P37" s="8"/>
      <c r="Q37" s="8"/>
      <c r="R37" s="236"/>
    </row>
    <row r="38" spans="2:18" ht="115.2" x14ac:dyDescent="0.3">
      <c r="B38" s="235"/>
      <c r="D38" s="238"/>
      <c r="E38" s="238"/>
      <c r="F38" s="278" t="s">
        <v>353</v>
      </c>
      <c r="G38" s="278" t="s">
        <v>357</v>
      </c>
      <c r="H38" s="278" t="s">
        <v>358</v>
      </c>
      <c r="I38" s="323"/>
      <c r="J38" s="279"/>
      <c r="K38" s="249" t="s">
        <v>282</v>
      </c>
      <c r="L38" s="250"/>
      <c r="M38" s="250"/>
      <c r="N38" s="238"/>
      <c r="O38" s="238"/>
      <c r="P38" s="8"/>
      <c r="Q38" s="542" t="s">
        <v>285</v>
      </c>
      <c r="R38" s="543"/>
    </row>
    <row r="39" spans="2:18" x14ac:dyDescent="0.3">
      <c r="B39" s="235"/>
      <c r="D39" s="8"/>
      <c r="E39" s="8"/>
      <c r="F39" s="304">
        <f>' Buget comp 4'!E64</f>
        <v>0</v>
      </c>
      <c r="G39" s="364"/>
      <c r="H39" s="364"/>
      <c r="I39" s="39" t="str">
        <f>IF((F39+G39+H39)=I36,"CORECT","INCORECT")</f>
        <v>CORECT</v>
      </c>
      <c r="J39" s="39"/>
      <c r="K39" s="364"/>
      <c r="L39" s="8"/>
      <c r="M39" s="8"/>
      <c r="N39" s="8"/>
      <c r="O39" s="8"/>
      <c r="P39" s="8"/>
      <c r="Q39" s="8"/>
      <c r="R39" s="236"/>
    </row>
    <row r="40" spans="2:18" x14ac:dyDescent="0.3">
      <c r="B40" s="235"/>
      <c r="D40" s="8"/>
      <c r="E40" s="8"/>
      <c r="F40" s="8"/>
      <c r="G40" s="8"/>
      <c r="H40" s="8"/>
      <c r="I40" s="40"/>
      <c r="J40" s="8"/>
      <c r="K40" s="8"/>
      <c r="L40" s="8"/>
      <c r="M40" s="8"/>
      <c r="N40" s="8"/>
      <c r="O40" s="8"/>
      <c r="P40" s="8"/>
      <c r="Q40" s="8"/>
      <c r="R40" s="236"/>
    </row>
    <row r="41" spans="2:18" x14ac:dyDescent="0.3">
      <c r="B41" s="235"/>
      <c r="D41" s="8"/>
      <c r="E41" s="8"/>
      <c r="F41" s="8"/>
      <c r="G41" s="8"/>
      <c r="H41" s="8"/>
      <c r="I41" s="40"/>
      <c r="J41" s="8"/>
      <c r="K41" s="8"/>
      <c r="L41" s="8"/>
      <c r="M41" s="8"/>
      <c r="N41" s="8"/>
      <c r="O41" s="8"/>
      <c r="P41" s="8"/>
      <c r="Q41" s="8"/>
      <c r="R41" s="236"/>
    </row>
    <row r="42" spans="2:18" ht="15" thickBot="1" x14ac:dyDescent="0.35">
      <c r="B42" s="235"/>
      <c r="D42" s="8"/>
      <c r="E42" s="8"/>
      <c r="F42" s="8"/>
      <c r="G42" s="8"/>
      <c r="H42" s="8"/>
      <c r="I42" s="40"/>
      <c r="J42" s="8"/>
      <c r="K42" s="8"/>
      <c r="L42" s="8"/>
      <c r="M42" s="8"/>
      <c r="N42" s="8"/>
      <c r="O42" s="8"/>
      <c r="P42" s="8"/>
      <c r="Q42" s="8"/>
      <c r="R42" s="236"/>
    </row>
    <row r="43" spans="2:18" x14ac:dyDescent="0.3">
      <c r="B43" s="235"/>
      <c r="D43" s="536" t="s">
        <v>286</v>
      </c>
      <c r="E43" s="536"/>
      <c r="F43" s="536"/>
      <c r="G43" s="8"/>
      <c r="H43" s="8"/>
      <c r="I43" s="40"/>
      <c r="J43" s="8"/>
      <c r="K43" s="536" t="s">
        <v>273</v>
      </c>
      <c r="L43" s="536"/>
      <c r="M43" s="536"/>
      <c r="N43" s="8"/>
      <c r="O43" s="8"/>
      <c r="P43" s="8"/>
      <c r="Q43" s="8"/>
      <c r="R43" s="236"/>
    </row>
    <row r="44" spans="2:18" x14ac:dyDescent="0.3">
      <c r="B44" s="235"/>
      <c r="D44" s="8"/>
      <c r="E44" s="8"/>
      <c r="F44" s="8"/>
      <c r="G44" s="8"/>
      <c r="H44" s="8"/>
      <c r="I44" s="40"/>
      <c r="J44" s="8"/>
      <c r="K44" s="8"/>
      <c r="L44" s="8"/>
      <c r="M44" s="8"/>
      <c r="N44" s="8"/>
      <c r="O44" s="8"/>
      <c r="P44" s="8"/>
      <c r="Q44" s="8"/>
      <c r="R44" s="236"/>
    </row>
    <row r="45" spans="2:18" ht="100.8" x14ac:dyDescent="0.3">
      <c r="B45" s="235"/>
      <c r="D45" s="273" t="s">
        <v>319</v>
      </c>
      <c r="E45" s="329" t="s">
        <v>351</v>
      </c>
      <c r="F45" s="544" t="s">
        <v>354</v>
      </c>
      <c r="G45" s="544"/>
      <c r="H45" s="544"/>
      <c r="I45" s="238"/>
      <c r="J45" s="238"/>
      <c r="K45" s="329" t="s">
        <v>274</v>
      </c>
      <c r="L45" s="329" t="s">
        <v>275</v>
      </c>
      <c r="M45" s="273" t="s">
        <v>327</v>
      </c>
      <c r="N45" s="238"/>
      <c r="O45" s="238"/>
      <c r="P45" s="8"/>
      <c r="Q45" s="8"/>
      <c r="R45" s="236"/>
    </row>
    <row r="46" spans="2:18" ht="28.8" x14ac:dyDescent="0.3">
      <c r="B46" s="235"/>
      <c r="C46" s="239" t="s">
        <v>276</v>
      </c>
      <c r="D46" s="398">
        <f>' Buget comp 5'!I64+' Buget comp 5'!I68</f>
        <v>0</v>
      </c>
      <c r="E46" s="276">
        <f>D46-F46</f>
        <v>0</v>
      </c>
      <c r="F46" s="532">
        <f>' Buget comp 5'!I64</f>
        <v>0</v>
      </c>
      <c r="G46" s="532"/>
      <c r="H46" s="532"/>
      <c r="I46" s="336">
        <f>F46</f>
        <v>0</v>
      </c>
      <c r="J46" s="281"/>
      <c r="K46" s="276">
        <f>ROUND(F49*25%,0)</f>
        <v>0</v>
      </c>
      <c r="L46" s="276">
        <f>ROUND(G49*25%,0)+H49</f>
        <v>0</v>
      </c>
      <c r="M46" s="295">
        <f>K46+L46</f>
        <v>0</v>
      </c>
      <c r="N46" s="246"/>
      <c r="O46" s="246"/>
      <c r="P46" s="240"/>
      <c r="Q46" s="8"/>
      <c r="R46" s="236"/>
    </row>
    <row r="47" spans="2:18" x14ac:dyDescent="0.3">
      <c r="B47" s="235"/>
      <c r="D47" s="238"/>
      <c r="E47" s="238"/>
      <c r="F47" s="247"/>
      <c r="G47" s="238"/>
      <c r="H47" s="238"/>
      <c r="I47" s="40"/>
      <c r="J47" s="8"/>
      <c r="K47" s="248"/>
      <c r="L47" s="248"/>
      <c r="M47" s="248"/>
      <c r="N47" s="238"/>
      <c r="O47" s="238"/>
      <c r="P47" s="8"/>
      <c r="Q47" s="8"/>
      <c r="R47" s="236"/>
    </row>
    <row r="48" spans="2:18" ht="115.2" x14ac:dyDescent="0.3">
      <c r="B48" s="235"/>
      <c r="D48" s="238"/>
      <c r="E48" s="238"/>
      <c r="F48" s="278" t="s">
        <v>353</v>
      </c>
      <c r="G48" s="278" t="s">
        <v>357</v>
      </c>
      <c r="H48" s="278" t="s">
        <v>358</v>
      </c>
      <c r="I48" s="323"/>
      <c r="J48" s="279"/>
      <c r="K48" s="249" t="s">
        <v>282</v>
      </c>
      <c r="L48" s="250"/>
      <c r="M48" s="250"/>
      <c r="N48" s="238"/>
      <c r="O48" s="238"/>
      <c r="P48" s="8"/>
      <c r="Q48" s="542" t="s">
        <v>287</v>
      </c>
      <c r="R48" s="543"/>
    </row>
    <row r="49" spans="2:18" x14ac:dyDescent="0.3">
      <c r="B49" s="235"/>
      <c r="D49" s="8"/>
      <c r="E49" s="8"/>
      <c r="F49" s="304">
        <f>' Buget comp 5'!E64</f>
        <v>0</v>
      </c>
      <c r="G49" s="364"/>
      <c r="H49" s="364"/>
      <c r="I49" s="39" t="str">
        <f>IF((F49+G49+H49)=I46,"CORECT","INCORECT")</f>
        <v>CORECT</v>
      </c>
      <c r="J49" s="39"/>
      <c r="K49" s="364"/>
      <c r="L49" s="8"/>
      <c r="M49" s="8"/>
      <c r="N49" s="8"/>
      <c r="O49" s="8"/>
      <c r="P49" s="8"/>
      <c r="Q49" s="8"/>
      <c r="R49" s="236"/>
    </row>
    <row r="50" spans="2:18" x14ac:dyDescent="0.3">
      <c r="B50" s="235"/>
      <c r="D50" s="8"/>
      <c r="E50" s="8"/>
      <c r="F50" s="8"/>
      <c r="G50" s="8"/>
      <c r="H50" s="8"/>
      <c r="I50" s="40"/>
      <c r="J50" s="8"/>
      <c r="K50" s="8"/>
      <c r="L50" s="8"/>
      <c r="M50" s="8"/>
      <c r="N50" s="8"/>
      <c r="O50" s="8"/>
      <c r="P50" s="8"/>
      <c r="Q50" s="8"/>
      <c r="R50" s="236"/>
    </row>
    <row r="51" spans="2:18" ht="15" thickBot="1" x14ac:dyDescent="0.35">
      <c r="B51" s="235"/>
      <c r="D51" s="8"/>
      <c r="E51" s="8"/>
      <c r="F51" s="8"/>
      <c r="G51" s="8"/>
      <c r="H51" s="8"/>
      <c r="I51" s="40"/>
      <c r="J51" s="8"/>
      <c r="K51" s="8"/>
      <c r="L51" s="8"/>
      <c r="M51" s="8"/>
      <c r="N51" s="8"/>
      <c r="O51" s="8"/>
      <c r="P51" s="8"/>
      <c r="Q51" s="8"/>
      <c r="R51" s="236"/>
    </row>
    <row r="52" spans="2:18" x14ac:dyDescent="0.3">
      <c r="B52" s="235"/>
      <c r="D52" s="536" t="s">
        <v>288</v>
      </c>
      <c r="E52" s="536"/>
      <c r="F52" s="536"/>
      <c r="G52" s="8"/>
      <c r="H52" s="8"/>
      <c r="I52" s="40"/>
      <c r="J52" s="8"/>
      <c r="K52" s="536" t="s">
        <v>273</v>
      </c>
      <c r="L52" s="536"/>
      <c r="M52" s="536"/>
      <c r="N52" s="8"/>
      <c r="O52" s="8"/>
      <c r="P52" s="8"/>
      <c r="Q52" s="8"/>
      <c r="R52" s="236"/>
    </row>
    <row r="53" spans="2:18" x14ac:dyDescent="0.3">
      <c r="B53" s="235"/>
      <c r="D53" s="8"/>
      <c r="E53" s="8"/>
      <c r="F53" s="8"/>
      <c r="G53" s="8"/>
      <c r="H53" s="8"/>
      <c r="I53" s="40"/>
      <c r="J53" s="8"/>
      <c r="K53" s="8"/>
      <c r="L53" s="8"/>
      <c r="M53" s="8"/>
      <c r="N53" s="8"/>
      <c r="O53" s="8"/>
      <c r="P53" s="8"/>
      <c r="Q53" s="8"/>
      <c r="R53" s="236"/>
    </row>
    <row r="54" spans="2:18" ht="100.8" x14ac:dyDescent="0.3">
      <c r="B54" s="235"/>
      <c r="D54" s="273" t="s">
        <v>319</v>
      </c>
      <c r="E54" s="329" t="s">
        <v>351</v>
      </c>
      <c r="F54" s="544" t="s">
        <v>354</v>
      </c>
      <c r="G54" s="544"/>
      <c r="H54" s="544"/>
      <c r="I54" s="238"/>
      <c r="J54" s="238"/>
      <c r="K54" s="329" t="s">
        <v>274</v>
      </c>
      <c r="L54" s="329" t="s">
        <v>275</v>
      </c>
      <c r="M54" s="273" t="s">
        <v>327</v>
      </c>
      <c r="N54" s="238"/>
      <c r="O54" s="8"/>
      <c r="P54" s="8"/>
      <c r="Q54" s="8"/>
      <c r="R54" s="236"/>
    </row>
    <row r="55" spans="2:18" ht="28.8" x14ac:dyDescent="0.3">
      <c r="B55" s="235"/>
      <c r="C55" s="239" t="s">
        <v>276</v>
      </c>
      <c r="D55" s="398">
        <f>' Buget comp 6'!I64+' Buget comp 6'!I68</f>
        <v>0</v>
      </c>
      <c r="E55" s="276">
        <f>D55-F55</f>
        <v>0</v>
      </c>
      <c r="F55" s="532">
        <f>' Buget comp 6'!I64</f>
        <v>0</v>
      </c>
      <c r="G55" s="532"/>
      <c r="H55" s="532"/>
      <c r="I55" s="336">
        <f>F55</f>
        <v>0</v>
      </c>
      <c r="J55" s="281"/>
      <c r="K55" s="276">
        <f>ROUND(F58*25%,0)</f>
        <v>0</v>
      </c>
      <c r="L55" s="276">
        <f>ROUND(G58*25%,0)+H58</f>
        <v>0</v>
      </c>
      <c r="M55" s="295">
        <f>K55+L55</f>
        <v>0</v>
      </c>
      <c r="N55" s="246"/>
      <c r="O55" s="240"/>
      <c r="P55" s="240"/>
      <c r="Q55" s="8"/>
      <c r="R55" s="236"/>
    </row>
    <row r="56" spans="2:18" x14ac:dyDescent="0.3">
      <c r="B56" s="235"/>
      <c r="D56" s="238"/>
      <c r="E56" s="238"/>
      <c r="F56" s="247"/>
      <c r="G56" s="238"/>
      <c r="H56" s="238"/>
      <c r="I56" s="40"/>
      <c r="J56" s="8"/>
      <c r="K56" s="248"/>
      <c r="L56" s="248"/>
      <c r="M56" s="248"/>
      <c r="N56" s="238"/>
      <c r="O56" s="8"/>
      <c r="P56" s="8"/>
      <c r="Q56" s="8"/>
      <c r="R56" s="236"/>
    </row>
    <row r="57" spans="2:18" ht="115.2" x14ac:dyDescent="0.3">
      <c r="B57" s="235"/>
      <c r="D57" s="238"/>
      <c r="E57" s="238"/>
      <c r="F57" s="278" t="s">
        <v>353</v>
      </c>
      <c r="G57" s="278" t="s">
        <v>357</v>
      </c>
      <c r="H57" s="278" t="s">
        <v>358</v>
      </c>
      <c r="I57" s="323"/>
      <c r="J57" s="279"/>
      <c r="K57" s="249" t="s">
        <v>282</v>
      </c>
      <c r="L57" s="250"/>
      <c r="M57" s="250"/>
      <c r="N57" s="238"/>
      <c r="O57" s="8"/>
      <c r="P57" s="8"/>
      <c r="Q57" s="542" t="s">
        <v>289</v>
      </c>
      <c r="R57" s="543"/>
    </row>
    <row r="58" spans="2:18" x14ac:dyDescent="0.3">
      <c r="B58" s="235"/>
      <c r="D58" s="238"/>
      <c r="E58" s="238"/>
      <c r="F58" s="304">
        <f>' Buget comp 6'!E64</f>
        <v>0</v>
      </c>
      <c r="G58" s="364"/>
      <c r="H58" s="364"/>
      <c r="I58" s="39" t="str">
        <f>IF((F58+G58+H58)=I55,"CORECT","INCORECT")</f>
        <v>CORECT</v>
      </c>
      <c r="J58" s="39"/>
      <c r="K58" s="364"/>
      <c r="L58" s="238"/>
      <c r="M58" s="238"/>
      <c r="N58" s="238"/>
      <c r="O58" s="8"/>
      <c r="P58" s="8"/>
      <c r="Q58" s="8"/>
      <c r="R58" s="236"/>
    </row>
    <row r="59" spans="2:18" x14ac:dyDescent="0.3">
      <c r="B59" s="235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238"/>
      <c r="O59" s="8"/>
      <c r="P59" s="8"/>
      <c r="Q59" s="8"/>
      <c r="R59" s="236"/>
    </row>
    <row r="60" spans="2:18" ht="15" thickBot="1" x14ac:dyDescent="0.35">
      <c r="B60" s="235"/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8"/>
      <c r="P60" s="8"/>
      <c r="Q60" s="8"/>
      <c r="R60" s="236"/>
    </row>
    <row r="61" spans="2:18" x14ac:dyDescent="0.3">
      <c r="B61" s="235"/>
      <c r="D61" s="545" t="s">
        <v>290</v>
      </c>
      <c r="E61" s="545"/>
      <c r="F61" s="545"/>
      <c r="G61" s="238"/>
      <c r="H61" s="238"/>
      <c r="I61" s="238"/>
      <c r="J61" s="238"/>
      <c r="K61" s="545" t="s">
        <v>273</v>
      </c>
      <c r="L61" s="545"/>
      <c r="M61" s="545"/>
      <c r="N61" s="238"/>
      <c r="O61" s="8"/>
      <c r="P61" s="8"/>
      <c r="Q61" s="8"/>
      <c r="R61" s="236"/>
    </row>
    <row r="62" spans="2:18" x14ac:dyDescent="0.3">
      <c r="B62" s="235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8"/>
      <c r="P62" s="8"/>
      <c r="Q62" s="8"/>
      <c r="R62" s="236"/>
    </row>
    <row r="63" spans="2:18" ht="100.8" x14ac:dyDescent="0.3">
      <c r="B63" s="235"/>
      <c r="D63" s="273" t="s">
        <v>319</v>
      </c>
      <c r="E63" s="273" t="s">
        <v>351</v>
      </c>
      <c r="F63" s="537" t="s">
        <v>354</v>
      </c>
      <c r="G63" s="537"/>
      <c r="H63" s="537"/>
      <c r="I63" s="238"/>
      <c r="J63" s="238"/>
      <c r="K63" s="329" t="s">
        <v>274</v>
      </c>
      <c r="L63" s="329" t="s">
        <v>275</v>
      </c>
      <c r="M63" s="273" t="s">
        <v>327</v>
      </c>
      <c r="N63" s="238"/>
      <c r="O63" s="8"/>
      <c r="P63" s="8"/>
      <c r="Q63" s="8"/>
      <c r="R63" s="236"/>
    </row>
    <row r="64" spans="2:18" ht="28.8" x14ac:dyDescent="0.3">
      <c r="B64" s="235"/>
      <c r="C64" s="239" t="s">
        <v>276</v>
      </c>
      <c r="D64" s="398">
        <f>' Buget comp 7'!I64+' Buget comp 7'!I68</f>
        <v>0</v>
      </c>
      <c r="E64" s="347">
        <f>D64-F64</f>
        <v>0</v>
      </c>
      <c r="F64" s="532">
        <f>' Buget comp 7'!I64</f>
        <v>0</v>
      </c>
      <c r="G64" s="532"/>
      <c r="H64" s="532"/>
      <c r="I64" s="336">
        <f>F64</f>
        <v>0</v>
      </c>
      <c r="J64" s="281"/>
      <c r="K64" s="276">
        <f>ROUND(F67*25%,0)</f>
        <v>0</v>
      </c>
      <c r="L64" s="276">
        <f>ROUND(G67*25%,0)+H67</f>
        <v>0</v>
      </c>
      <c r="M64" s="277">
        <f>K64+L64</f>
        <v>0</v>
      </c>
      <c r="N64" s="240"/>
      <c r="O64" s="240"/>
      <c r="P64" s="240"/>
      <c r="Q64" s="8"/>
      <c r="R64" s="236"/>
    </row>
    <row r="65" spans="2:18" x14ac:dyDescent="0.3">
      <c r="B65" s="235"/>
      <c r="D65" s="8"/>
      <c r="E65" s="8"/>
      <c r="F65" s="241"/>
      <c r="G65" s="8"/>
      <c r="H65" s="8"/>
      <c r="I65" s="40"/>
      <c r="J65" s="8"/>
      <c r="K65" s="242"/>
      <c r="L65" s="242"/>
      <c r="M65" s="242"/>
      <c r="N65" s="8"/>
      <c r="O65" s="8"/>
      <c r="P65" s="8"/>
      <c r="Q65" s="8"/>
      <c r="R65" s="236"/>
    </row>
    <row r="66" spans="2:18" ht="115.2" x14ac:dyDescent="0.3">
      <c r="B66" s="235"/>
      <c r="D66" s="238"/>
      <c r="E66" s="238"/>
      <c r="F66" s="278" t="s">
        <v>353</v>
      </c>
      <c r="G66" s="278" t="s">
        <v>357</v>
      </c>
      <c r="H66" s="278" t="s">
        <v>358</v>
      </c>
      <c r="I66" s="323"/>
      <c r="J66" s="279"/>
      <c r="K66" s="249" t="s">
        <v>282</v>
      </c>
      <c r="L66" s="250"/>
      <c r="M66" s="250"/>
      <c r="N66" s="8"/>
      <c r="O66" s="8"/>
      <c r="P66" s="8"/>
      <c r="Q66" s="542" t="s">
        <v>291</v>
      </c>
      <c r="R66" s="543"/>
    </row>
    <row r="67" spans="2:18" x14ac:dyDescent="0.3">
      <c r="B67" s="235"/>
      <c r="D67" s="238"/>
      <c r="E67" s="238"/>
      <c r="F67" s="304">
        <f>' Buget comp 7'!E64</f>
        <v>0</v>
      </c>
      <c r="G67" s="364"/>
      <c r="H67" s="364"/>
      <c r="I67" s="39" t="str">
        <f>IF((F67+G67+H67)=I64,"CORECT","INCORECT")</f>
        <v>CORECT</v>
      </c>
      <c r="J67" s="39"/>
      <c r="K67" s="364"/>
      <c r="L67" s="238"/>
      <c r="M67" s="238"/>
      <c r="N67" s="8"/>
      <c r="O67" s="8"/>
      <c r="P67" s="8"/>
      <c r="Q67" s="8"/>
      <c r="R67" s="236"/>
    </row>
    <row r="68" spans="2:18" x14ac:dyDescent="0.3">
      <c r="B68" s="235"/>
      <c r="D68" s="238"/>
      <c r="E68" s="238"/>
      <c r="F68" s="238"/>
      <c r="G68" s="238"/>
      <c r="H68" s="238"/>
      <c r="I68" s="238"/>
      <c r="J68" s="238"/>
      <c r="K68" s="238"/>
      <c r="L68" s="238"/>
      <c r="M68" s="238"/>
      <c r="N68" s="8"/>
      <c r="O68" s="8"/>
      <c r="P68" s="8"/>
      <c r="Q68" s="8"/>
      <c r="R68" s="236"/>
    </row>
    <row r="69" spans="2:18" ht="15" thickBot="1" x14ac:dyDescent="0.35">
      <c r="B69" s="235"/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8"/>
      <c r="O69" s="8"/>
      <c r="P69" s="8"/>
      <c r="Q69" s="8"/>
      <c r="R69" s="236"/>
    </row>
    <row r="70" spans="2:18" x14ac:dyDescent="0.3">
      <c r="B70" s="235"/>
      <c r="D70" s="545" t="s">
        <v>292</v>
      </c>
      <c r="E70" s="545"/>
      <c r="F70" s="545"/>
      <c r="G70" s="238"/>
      <c r="H70" s="238"/>
      <c r="I70" s="238"/>
      <c r="J70" s="238"/>
      <c r="K70" s="545" t="s">
        <v>273</v>
      </c>
      <c r="L70" s="545"/>
      <c r="M70" s="545"/>
      <c r="N70" s="8"/>
      <c r="O70" s="8"/>
      <c r="P70" s="8"/>
      <c r="Q70" s="8"/>
      <c r="R70" s="236"/>
    </row>
    <row r="71" spans="2:18" x14ac:dyDescent="0.3">
      <c r="B71" s="235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8"/>
      <c r="O71" s="8"/>
      <c r="P71" s="8"/>
      <c r="Q71" s="8"/>
      <c r="R71" s="236"/>
    </row>
    <row r="72" spans="2:18" ht="100.8" x14ac:dyDescent="0.3">
      <c r="B72" s="235"/>
      <c r="D72" s="273" t="s">
        <v>319</v>
      </c>
      <c r="E72" s="273" t="s">
        <v>351</v>
      </c>
      <c r="F72" s="537" t="s">
        <v>354</v>
      </c>
      <c r="G72" s="537"/>
      <c r="H72" s="537"/>
      <c r="I72" s="238"/>
      <c r="J72" s="238"/>
      <c r="K72" s="329" t="s">
        <v>274</v>
      </c>
      <c r="L72" s="329" t="s">
        <v>275</v>
      </c>
      <c r="M72" s="273" t="s">
        <v>327</v>
      </c>
      <c r="N72" s="8"/>
      <c r="O72" s="8"/>
      <c r="P72" s="8"/>
      <c r="Q72" s="8"/>
      <c r="R72" s="236"/>
    </row>
    <row r="73" spans="2:18" ht="28.8" x14ac:dyDescent="0.3">
      <c r="B73" s="235"/>
      <c r="C73" s="239" t="s">
        <v>276</v>
      </c>
      <c r="D73" s="398">
        <f>' Buget comp 8'!I64+' Buget comp 8'!I68</f>
        <v>0</v>
      </c>
      <c r="E73" s="347">
        <f>D73-F73</f>
        <v>0</v>
      </c>
      <c r="F73" s="532">
        <f>' Buget comp 8'!I64</f>
        <v>0</v>
      </c>
      <c r="G73" s="532"/>
      <c r="H73" s="532"/>
      <c r="I73" s="336">
        <f>F73</f>
        <v>0</v>
      </c>
      <c r="J73" s="281"/>
      <c r="K73" s="276">
        <f>ROUND(F76*25%,0)</f>
        <v>0</v>
      </c>
      <c r="L73" s="276">
        <f>ROUND(G76*25%,0)+H76</f>
        <v>0</v>
      </c>
      <c r="M73" s="277">
        <f>K73+L73</f>
        <v>0</v>
      </c>
      <c r="N73" s="240"/>
      <c r="O73" s="240"/>
      <c r="P73" s="240"/>
      <c r="Q73" s="8"/>
      <c r="R73" s="236"/>
    </row>
    <row r="74" spans="2:18" x14ac:dyDescent="0.3">
      <c r="B74" s="235"/>
      <c r="D74" s="8"/>
      <c r="E74" s="8"/>
      <c r="F74" s="241"/>
      <c r="G74" s="8"/>
      <c r="H74" s="8"/>
      <c r="I74" s="40"/>
      <c r="J74" s="8"/>
      <c r="K74" s="242"/>
      <c r="L74" s="242"/>
      <c r="M74" s="242"/>
      <c r="N74" s="8"/>
      <c r="O74" s="8"/>
      <c r="P74" s="8"/>
      <c r="Q74" s="8"/>
      <c r="R74" s="236"/>
    </row>
    <row r="75" spans="2:18" ht="115.2" x14ac:dyDescent="0.3">
      <c r="B75" s="235"/>
      <c r="D75" s="8"/>
      <c r="E75" s="8"/>
      <c r="F75" s="278" t="s">
        <v>353</v>
      </c>
      <c r="G75" s="278" t="s">
        <v>357</v>
      </c>
      <c r="H75" s="278" t="s">
        <v>358</v>
      </c>
      <c r="I75" s="323"/>
      <c r="J75" s="279"/>
      <c r="K75" s="243" t="s">
        <v>282</v>
      </c>
      <c r="L75" s="244"/>
      <c r="M75" s="244"/>
      <c r="N75" s="8"/>
      <c r="O75" s="8"/>
      <c r="P75" s="8"/>
      <c r="Q75" s="542" t="s">
        <v>293</v>
      </c>
      <c r="R75" s="543"/>
    </row>
    <row r="76" spans="2:18" x14ac:dyDescent="0.3">
      <c r="B76" s="235"/>
      <c r="D76" s="8"/>
      <c r="E76" s="8"/>
      <c r="F76" s="304">
        <f>' Buget comp 8'!E64</f>
        <v>0</v>
      </c>
      <c r="G76" s="364"/>
      <c r="H76" s="364"/>
      <c r="I76" s="39" t="str">
        <f>IF((F76+G76+H76)=I73,"CORECT","INCORECT")</f>
        <v>CORECT</v>
      </c>
      <c r="J76" s="39"/>
      <c r="K76" s="364"/>
      <c r="L76" s="8"/>
      <c r="M76" s="8"/>
      <c r="N76" s="8"/>
      <c r="O76" s="8"/>
      <c r="P76" s="8"/>
      <c r="Q76" s="8"/>
      <c r="R76" s="236"/>
    </row>
    <row r="77" spans="2:18" x14ac:dyDescent="0.3">
      <c r="B77" s="235"/>
      <c r="D77" s="8"/>
      <c r="E77" s="8"/>
      <c r="F77" s="8"/>
      <c r="G77" s="8"/>
      <c r="H77" s="8"/>
      <c r="I77" s="40"/>
      <c r="J77" s="8"/>
      <c r="K77" s="8"/>
      <c r="L77" s="8"/>
      <c r="M77" s="8"/>
      <c r="N77" s="8"/>
      <c r="O77" s="8"/>
      <c r="P77" s="8"/>
      <c r="Q77" s="8"/>
      <c r="R77" s="236"/>
    </row>
    <row r="78" spans="2:18" ht="15" thickBot="1" x14ac:dyDescent="0.35">
      <c r="B78" s="235"/>
      <c r="D78" s="8"/>
      <c r="E78" s="8"/>
      <c r="F78" s="8"/>
      <c r="G78" s="8"/>
      <c r="H78" s="8"/>
      <c r="I78" s="40"/>
      <c r="J78" s="8"/>
      <c r="K78" s="8"/>
      <c r="L78" s="8"/>
      <c r="M78" s="8"/>
      <c r="N78" s="8"/>
      <c r="O78" s="8"/>
      <c r="P78" s="8"/>
      <c r="Q78" s="8"/>
      <c r="R78" s="236"/>
    </row>
    <row r="79" spans="2:18" x14ac:dyDescent="0.3">
      <c r="B79" s="235"/>
      <c r="D79" s="536" t="s">
        <v>294</v>
      </c>
      <c r="E79" s="536"/>
      <c r="F79" s="536"/>
      <c r="G79" s="8"/>
      <c r="H79" s="8"/>
      <c r="I79" s="40"/>
      <c r="J79" s="8"/>
      <c r="K79" s="536" t="s">
        <v>273</v>
      </c>
      <c r="L79" s="536"/>
      <c r="M79" s="536"/>
      <c r="N79" s="8"/>
      <c r="O79" s="8"/>
      <c r="P79" s="8"/>
      <c r="Q79" s="8"/>
      <c r="R79" s="236"/>
    </row>
    <row r="80" spans="2:18" x14ac:dyDescent="0.3">
      <c r="B80" s="235"/>
      <c r="D80" s="8"/>
      <c r="E80" s="8"/>
      <c r="F80" s="8"/>
      <c r="G80" s="8"/>
      <c r="H80" s="8"/>
      <c r="I80" s="40"/>
      <c r="J80" s="8"/>
      <c r="K80" s="8"/>
      <c r="L80" s="8"/>
      <c r="M80" s="8"/>
      <c r="N80" s="8"/>
      <c r="O80" s="8"/>
      <c r="P80" s="8"/>
      <c r="Q80" s="8"/>
      <c r="R80" s="236"/>
    </row>
    <row r="81" spans="2:18" ht="100.8" x14ac:dyDescent="0.3">
      <c r="B81" s="235"/>
      <c r="D81" s="273" t="s">
        <v>319</v>
      </c>
      <c r="E81" s="273" t="s">
        <v>351</v>
      </c>
      <c r="F81" s="537" t="s">
        <v>354</v>
      </c>
      <c r="G81" s="537"/>
      <c r="H81" s="537"/>
      <c r="I81" s="238"/>
      <c r="J81" s="238"/>
      <c r="K81" s="329" t="s">
        <v>274</v>
      </c>
      <c r="L81" s="329" t="s">
        <v>275</v>
      </c>
      <c r="M81" s="273" t="s">
        <v>327</v>
      </c>
      <c r="N81" s="238"/>
      <c r="O81" s="238"/>
      <c r="P81" s="8"/>
      <c r="Q81" s="8"/>
      <c r="R81" s="236"/>
    </row>
    <row r="82" spans="2:18" ht="28.8" x14ac:dyDescent="0.3">
      <c r="B82" s="235"/>
      <c r="C82" s="239" t="s">
        <v>276</v>
      </c>
      <c r="D82" s="398">
        <f>' Buget comp 9'!I64+' Buget comp 9'!I68</f>
        <v>0</v>
      </c>
      <c r="E82" s="276">
        <f>D82-F82</f>
        <v>0</v>
      </c>
      <c r="F82" s="532">
        <f>' Buget comp 9'!I64</f>
        <v>0</v>
      </c>
      <c r="G82" s="532"/>
      <c r="H82" s="532"/>
      <c r="I82" s="336">
        <f>F82</f>
        <v>0</v>
      </c>
      <c r="J82" s="281"/>
      <c r="K82" s="276">
        <f>ROUND(F85*25%,0)</f>
        <v>0</v>
      </c>
      <c r="L82" s="276">
        <f>ROUND(G85*25%,0)+H85</f>
        <v>0</v>
      </c>
      <c r="M82" s="295">
        <f>K82+L82</f>
        <v>0</v>
      </c>
      <c r="N82" s="246"/>
      <c r="O82" s="246"/>
      <c r="P82" s="240"/>
      <c r="Q82" s="8"/>
      <c r="R82" s="236"/>
    </row>
    <row r="83" spans="2:18" x14ac:dyDescent="0.3">
      <c r="B83" s="235"/>
      <c r="D83" s="238"/>
      <c r="E83" s="238"/>
      <c r="F83" s="247"/>
      <c r="G83" s="238"/>
      <c r="H83" s="238"/>
      <c r="I83" s="40"/>
      <c r="J83" s="8"/>
      <c r="K83" s="248"/>
      <c r="L83" s="248"/>
      <c r="M83" s="248"/>
      <c r="N83" s="238"/>
      <c r="O83" s="238"/>
      <c r="P83" s="8"/>
      <c r="Q83" s="8"/>
      <c r="R83" s="236"/>
    </row>
    <row r="84" spans="2:18" ht="115.2" x14ac:dyDescent="0.3">
      <c r="B84" s="235"/>
      <c r="D84" s="238"/>
      <c r="E84" s="238"/>
      <c r="F84" s="278" t="s">
        <v>353</v>
      </c>
      <c r="G84" s="278" t="s">
        <v>357</v>
      </c>
      <c r="H84" s="278" t="s">
        <v>358</v>
      </c>
      <c r="I84" s="323"/>
      <c r="J84" s="279"/>
      <c r="K84" s="249" t="s">
        <v>282</v>
      </c>
      <c r="L84" s="250"/>
      <c r="M84" s="250"/>
      <c r="N84" s="238"/>
      <c r="O84" s="238"/>
      <c r="P84" s="8"/>
      <c r="Q84" s="542" t="s">
        <v>295</v>
      </c>
      <c r="R84" s="543"/>
    </row>
    <row r="85" spans="2:18" x14ac:dyDescent="0.3">
      <c r="B85" s="235"/>
      <c r="D85" s="8"/>
      <c r="E85" s="8"/>
      <c r="F85" s="304">
        <f>' Buget comp 9'!E64</f>
        <v>0</v>
      </c>
      <c r="G85" s="364"/>
      <c r="H85" s="364"/>
      <c r="I85" s="39" t="str">
        <f>IF((F85+G85+H85)=I82,"CORECT","INCORECT")</f>
        <v>CORECT</v>
      </c>
      <c r="J85" s="39"/>
      <c r="K85" s="364"/>
      <c r="L85" s="8"/>
      <c r="M85" s="8"/>
      <c r="N85" s="8"/>
      <c r="O85" s="8"/>
      <c r="P85" s="8"/>
      <c r="Q85" s="8"/>
      <c r="R85" s="236"/>
    </row>
    <row r="86" spans="2:18" x14ac:dyDescent="0.3">
      <c r="B86" s="235"/>
      <c r="D86" s="8"/>
      <c r="E86" s="8"/>
      <c r="F86" s="8"/>
      <c r="G86" s="8"/>
      <c r="H86" s="8"/>
      <c r="I86" s="40"/>
      <c r="J86" s="8"/>
      <c r="K86" s="8"/>
      <c r="L86" s="8"/>
      <c r="M86" s="8"/>
      <c r="N86" s="8"/>
      <c r="O86" s="8"/>
      <c r="P86" s="8"/>
      <c r="Q86" s="8"/>
      <c r="R86" s="236"/>
    </row>
    <row r="87" spans="2:18" ht="15" thickBot="1" x14ac:dyDescent="0.35">
      <c r="B87" s="235"/>
      <c r="D87" s="8"/>
      <c r="E87" s="8"/>
      <c r="F87" s="8"/>
      <c r="G87" s="8"/>
      <c r="H87" s="8"/>
      <c r="I87" s="40"/>
      <c r="J87" s="8"/>
      <c r="K87" s="8"/>
      <c r="L87" s="8"/>
      <c r="M87" s="8"/>
      <c r="N87" s="8"/>
      <c r="O87" s="8"/>
      <c r="P87" s="8"/>
      <c r="Q87" s="8"/>
      <c r="R87" s="236"/>
    </row>
    <row r="88" spans="2:18" x14ac:dyDescent="0.3">
      <c r="B88" s="235"/>
      <c r="D88" s="536" t="s">
        <v>296</v>
      </c>
      <c r="E88" s="536"/>
      <c r="F88" s="536"/>
      <c r="G88" s="8"/>
      <c r="H88" s="8"/>
      <c r="I88" s="40"/>
      <c r="J88" s="8"/>
      <c r="K88" s="536" t="s">
        <v>273</v>
      </c>
      <c r="L88" s="536"/>
      <c r="M88" s="536"/>
      <c r="N88" s="8"/>
      <c r="O88" s="8"/>
      <c r="P88" s="8"/>
      <c r="Q88" s="8"/>
      <c r="R88" s="236"/>
    </row>
    <row r="89" spans="2:18" x14ac:dyDescent="0.3">
      <c r="B89" s="235"/>
      <c r="D89" s="8"/>
      <c r="E89" s="8"/>
      <c r="F89" s="8"/>
      <c r="G89" s="8"/>
      <c r="H89" s="8"/>
      <c r="I89" s="40"/>
      <c r="J89" s="8"/>
      <c r="K89" s="8"/>
      <c r="L89" s="8"/>
      <c r="M89" s="8"/>
      <c r="N89" s="8"/>
      <c r="O89" s="8"/>
      <c r="P89" s="8"/>
      <c r="Q89" s="8"/>
      <c r="R89" s="236"/>
    </row>
    <row r="90" spans="2:18" ht="100.8" x14ac:dyDescent="0.3">
      <c r="B90" s="235"/>
      <c r="D90" s="273" t="s">
        <v>319</v>
      </c>
      <c r="E90" s="273" t="s">
        <v>351</v>
      </c>
      <c r="F90" s="537" t="s">
        <v>354</v>
      </c>
      <c r="G90" s="537"/>
      <c r="H90" s="537"/>
      <c r="I90" s="238"/>
      <c r="J90" s="238"/>
      <c r="K90" s="329" t="s">
        <v>274</v>
      </c>
      <c r="L90" s="329" t="s">
        <v>275</v>
      </c>
      <c r="M90" s="329" t="s">
        <v>327</v>
      </c>
      <c r="N90" s="8"/>
      <c r="O90" s="8"/>
      <c r="P90" s="8"/>
      <c r="Q90" s="8"/>
      <c r="R90" s="236"/>
    </row>
    <row r="91" spans="2:18" ht="28.8" x14ac:dyDescent="0.3">
      <c r="B91" s="235"/>
      <c r="C91" s="239" t="s">
        <v>276</v>
      </c>
      <c r="D91" s="398">
        <f>' Buget comp 10'!I64+' Buget comp 10'!I68</f>
        <v>0</v>
      </c>
      <c r="E91" s="276">
        <f>D91-F91</f>
        <v>0</v>
      </c>
      <c r="F91" s="532">
        <f>' Buget comp 10'!I64</f>
        <v>0</v>
      </c>
      <c r="G91" s="532"/>
      <c r="H91" s="532"/>
      <c r="I91" s="336">
        <f>F91</f>
        <v>0</v>
      </c>
      <c r="J91" s="281"/>
      <c r="K91" s="276">
        <f>ROUND(F94*25%,0)</f>
        <v>0</v>
      </c>
      <c r="L91" s="276">
        <f>ROUND(G94*25%,0)+H94</f>
        <v>0</v>
      </c>
      <c r="M91" s="295">
        <f>K91+L91</f>
        <v>0</v>
      </c>
      <c r="N91" s="240"/>
      <c r="O91" s="240"/>
      <c r="P91" s="240"/>
      <c r="Q91" s="8"/>
      <c r="R91" s="236"/>
    </row>
    <row r="92" spans="2:18" x14ac:dyDescent="0.3">
      <c r="B92" s="235"/>
      <c r="D92" s="238"/>
      <c r="E92" s="238"/>
      <c r="F92" s="247"/>
      <c r="G92" s="238"/>
      <c r="H92" s="238"/>
      <c r="I92" s="40"/>
      <c r="J92" s="8"/>
      <c r="K92" s="248"/>
      <c r="L92" s="248"/>
      <c r="M92" s="248"/>
      <c r="N92" s="8"/>
      <c r="O92" s="8"/>
      <c r="P92" s="8"/>
      <c r="Q92" s="8"/>
      <c r="R92" s="236"/>
    </row>
    <row r="93" spans="2:18" ht="115.2" x14ac:dyDescent="0.3">
      <c r="B93" s="235"/>
      <c r="D93" s="238"/>
      <c r="E93" s="238"/>
      <c r="F93" s="278" t="s">
        <v>353</v>
      </c>
      <c r="G93" s="278" t="s">
        <v>357</v>
      </c>
      <c r="H93" s="278" t="s">
        <v>358</v>
      </c>
      <c r="I93" s="323"/>
      <c r="J93" s="279"/>
      <c r="K93" s="249" t="s">
        <v>282</v>
      </c>
      <c r="L93" s="250"/>
      <c r="M93" s="250"/>
      <c r="N93" s="8"/>
      <c r="O93" s="8"/>
      <c r="P93" s="8"/>
      <c r="Q93" s="542" t="s">
        <v>297</v>
      </c>
      <c r="R93" s="543"/>
    </row>
    <row r="94" spans="2:18" x14ac:dyDescent="0.3">
      <c r="B94" s="235"/>
      <c r="D94" s="8"/>
      <c r="E94" s="8"/>
      <c r="F94" s="304">
        <f>' Buget comp 10'!E64</f>
        <v>0</v>
      </c>
      <c r="G94" s="364"/>
      <c r="H94" s="364"/>
      <c r="I94" s="39" t="str">
        <f>IF((F94+G94+H94)=I91,"CORECT","INCORECT")</f>
        <v>CORECT</v>
      </c>
      <c r="J94" s="39"/>
      <c r="K94" s="364"/>
      <c r="L94" s="8"/>
      <c r="M94" s="8"/>
      <c r="N94" s="8"/>
      <c r="O94" s="8"/>
      <c r="P94" s="8"/>
      <c r="Q94" s="8"/>
      <c r="R94" s="236"/>
    </row>
    <row r="95" spans="2:18" x14ac:dyDescent="0.3">
      <c r="B95" s="235"/>
      <c r="D95" s="8"/>
      <c r="E95" s="8"/>
      <c r="F95" s="8"/>
      <c r="G95" s="8"/>
      <c r="H95" s="8"/>
      <c r="I95" s="40"/>
      <c r="J95" s="8"/>
      <c r="K95" s="8"/>
      <c r="L95" s="8"/>
      <c r="M95" s="8"/>
      <c r="N95" s="8"/>
      <c r="O95" s="8"/>
      <c r="P95" s="8"/>
      <c r="Q95" s="8"/>
      <c r="R95" s="236"/>
    </row>
    <row r="96" spans="2:18" ht="15" thickBot="1" x14ac:dyDescent="0.35">
      <c r="B96" s="235"/>
      <c r="D96" s="8"/>
      <c r="E96" s="8"/>
      <c r="F96" s="8"/>
      <c r="G96" s="8"/>
      <c r="H96" s="8"/>
      <c r="I96" s="40"/>
      <c r="J96" s="8"/>
      <c r="K96" s="8"/>
      <c r="L96" s="8"/>
      <c r="M96" s="8"/>
      <c r="N96" s="8"/>
      <c r="O96" s="8"/>
      <c r="P96" s="8"/>
      <c r="Q96" s="8"/>
      <c r="R96" s="236"/>
    </row>
    <row r="97" spans="2:18" ht="13.2" x14ac:dyDescent="0.25">
      <c r="B97" s="548" t="s">
        <v>298</v>
      </c>
      <c r="C97" s="549"/>
      <c r="D97" s="549"/>
      <c r="E97" s="549"/>
      <c r="F97" s="549"/>
      <c r="G97" s="549"/>
      <c r="H97" s="549"/>
      <c r="I97" s="549"/>
      <c r="J97" s="549"/>
      <c r="K97" s="549"/>
      <c r="L97" s="549"/>
      <c r="M97" s="549"/>
      <c r="N97" s="549"/>
      <c r="O97" s="549"/>
      <c r="P97" s="549"/>
      <c r="Q97" s="549"/>
      <c r="R97" s="550"/>
    </row>
    <row r="98" spans="2:18" ht="13.2" x14ac:dyDescent="0.25">
      <c r="B98" s="551"/>
      <c r="C98" s="552"/>
      <c r="D98" s="552"/>
      <c r="E98" s="552"/>
      <c r="F98" s="552"/>
      <c r="G98" s="552"/>
      <c r="H98" s="552"/>
      <c r="I98" s="552"/>
      <c r="J98" s="552"/>
      <c r="K98" s="552"/>
      <c r="L98" s="552"/>
      <c r="M98" s="552"/>
      <c r="N98" s="552"/>
      <c r="O98" s="552"/>
      <c r="P98" s="552"/>
      <c r="Q98" s="552"/>
      <c r="R98" s="553"/>
    </row>
    <row r="99" spans="2:18" ht="39" customHeight="1" thickBot="1" x14ac:dyDescent="0.3">
      <c r="B99" s="554"/>
      <c r="C99" s="555"/>
      <c r="D99" s="555"/>
      <c r="E99" s="555"/>
      <c r="F99" s="555"/>
      <c r="G99" s="555"/>
      <c r="H99" s="555"/>
      <c r="I99" s="555"/>
      <c r="J99" s="555"/>
      <c r="K99" s="555"/>
      <c r="L99" s="555"/>
      <c r="M99" s="555"/>
      <c r="N99" s="555"/>
      <c r="O99" s="555"/>
      <c r="P99" s="555"/>
      <c r="Q99" s="555"/>
      <c r="R99" s="556"/>
    </row>
    <row r="100" spans="2:18" x14ac:dyDescent="0.3">
      <c r="B100" s="235"/>
      <c r="D100" s="8"/>
      <c r="E100" s="8"/>
      <c r="F100" s="8"/>
      <c r="G100" s="8"/>
      <c r="H100" s="8"/>
      <c r="I100" s="40"/>
      <c r="J100" s="8"/>
      <c r="K100" s="8"/>
      <c r="L100" s="8"/>
      <c r="M100" s="8"/>
      <c r="N100" s="8"/>
      <c r="O100" s="8"/>
      <c r="P100" s="8"/>
      <c r="Q100" s="8"/>
      <c r="R100" s="236"/>
    </row>
    <row r="101" spans="2:18" ht="28.8" x14ac:dyDescent="0.3">
      <c r="B101" s="235"/>
      <c r="C101" s="251"/>
      <c r="D101" s="252" t="s">
        <v>328</v>
      </c>
      <c r="E101" s="8"/>
      <c r="F101" s="8"/>
      <c r="G101" s="8"/>
      <c r="H101" s="8"/>
      <c r="I101" s="40"/>
      <c r="J101" s="8"/>
      <c r="K101" s="8"/>
      <c r="L101" s="8"/>
      <c r="M101" s="8"/>
      <c r="N101" s="8"/>
      <c r="O101" s="8"/>
      <c r="P101" s="8"/>
      <c r="Q101" s="8"/>
      <c r="R101" s="236"/>
    </row>
    <row r="102" spans="2:18" ht="34.5" customHeight="1" x14ac:dyDescent="0.25">
      <c r="B102" s="557" t="s">
        <v>299</v>
      </c>
      <c r="C102" s="558"/>
      <c r="D102" s="399">
        <f>D9+D18+D27+D36+D46+D55+D64+D73+D82+D91</f>
        <v>0</v>
      </c>
      <c r="E102" s="8"/>
      <c r="F102" s="8"/>
      <c r="G102" s="245"/>
      <c r="H102" s="8"/>
      <c r="I102" s="40"/>
      <c r="J102" s="8"/>
      <c r="K102" s="8"/>
      <c r="L102" s="8"/>
      <c r="M102" s="8"/>
      <c r="N102" s="8"/>
      <c r="O102" s="8"/>
      <c r="P102" s="8"/>
      <c r="Q102" s="8"/>
      <c r="R102" s="236"/>
    </row>
    <row r="103" spans="2:18" x14ac:dyDescent="0.3">
      <c r="B103" s="253"/>
      <c r="C103" s="254" t="s">
        <v>356</v>
      </c>
      <c r="D103" s="399">
        <f>F12+F21+F30+F39+F49+F58+F67+F76+F85+F94</f>
        <v>0</v>
      </c>
      <c r="E103" s="8"/>
      <c r="F103" s="8"/>
      <c r="G103" s="8"/>
      <c r="H103" s="8"/>
      <c r="I103" s="40"/>
      <c r="J103" s="8"/>
      <c r="K103" s="8"/>
      <c r="L103" s="8"/>
      <c r="M103" s="8"/>
      <c r="N103" s="8"/>
      <c r="O103" s="8"/>
      <c r="P103" s="8"/>
      <c r="Q103" s="8"/>
      <c r="R103" s="236"/>
    </row>
    <row r="104" spans="2:18" ht="28.8" x14ac:dyDescent="0.3">
      <c r="B104" s="253"/>
      <c r="C104" s="255" t="s">
        <v>359</v>
      </c>
      <c r="D104" s="400">
        <f>G12+G21+G30+G39+G49+G58+G67+G76+G85+G94+H12+H21+H30+H39+H49+H58+H67+H76+H85+H94</f>
        <v>0</v>
      </c>
      <c r="E104" s="8"/>
      <c r="F104" s="8"/>
      <c r="G104" s="8"/>
      <c r="H104" s="8"/>
      <c r="I104" s="40"/>
      <c r="J104" s="8"/>
      <c r="K104" s="8"/>
      <c r="L104" s="8"/>
      <c r="M104" s="8"/>
      <c r="N104" s="8"/>
      <c r="O104" s="8"/>
      <c r="P104" s="8"/>
      <c r="Q104" s="8"/>
      <c r="R104" s="236"/>
    </row>
    <row r="105" spans="2:18" ht="70.2" customHeight="1" x14ac:dyDescent="0.3">
      <c r="B105" s="253"/>
      <c r="C105" s="255" t="s">
        <v>386</v>
      </c>
      <c r="D105" s="401">
        <f>E9+E18+E27+E36+E46+E55+E64+E73+E82+E91</f>
        <v>0</v>
      </c>
      <c r="E105" s="8"/>
      <c r="F105" s="245"/>
      <c r="G105" s="8"/>
      <c r="H105" s="8"/>
      <c r="I105" s="40"/>
      <c r="J105" s="8"/>
      <c r="K105" s="8"/>
      <c r="L105" s="8"/>
      <c r="M105" s="8"/>
      <c r="N105" s="8"/>
      <c r="O105" s="8"/>
      <c r="P105" s="8"/>
      <c r="Q105" s="8"/>
      <c r="R105" s="236"/>
    </row>
    <row r="106" spans="2:18" x14ac:dyDescent="0.3">
      <c r="B106" s="253"/>
      <c r="C106" s="256" t="s">
        <v>300</v>
      </c>
      <c r="D106" s="402">
        <f>'1 Buget cerere'!E68</f>
        <v>0</v>
      </c>
      <c r="E106" s="8"/>
      <c r="F106" s="8"/>
      <c r="G106" s="8"/>
      <c r="H106" s="8"/>
      <c r="I106" s="40"/>
      <c r="J106" s="8"/>
      <c r="K106" s="8"/>
      <c r="L106" s="8"/>
      <c r="M106" s="8"/>
      <c r="N106" s="8"/>
      <c r="O106" s="8"/>
      <c r="P106" s="8"/>
      <c r="Q106" s="8"/>
      <c r="R106" s="236"/>
    </row>
    <row r="107" spans="2:18" x14ac:dyDescent="0.3">
      <c r="B107" s="253"/>
      <c r="C107" s="330" t="s">
        <v>301</v>
      </c>
      <c r="D107" s="403">
        <f>D105-D106</f>
        <v>0</v>
      </c>
      <c r="E107" s="8"/>
      <c r="F107" s="8"/>
      <c r="G107" s="8"/>
      <c r="H107" s="8"/>
      <c r="I107" s="40"/>
      <c r="J107" s="8"/>
      <c r="K107" s="8"/>
      <c r="L107" s="8"/>
      <c r="M107" s="8"/>
      <c r="N107" s="8"/>
      <c r="O107" s="8"/>
      <c r="P107" s="8"/>
      <c r="Q107" s="8"/>
      <c r="R107" s="236"/>
    </row>
    <row r="108" spans="2:18" ht="13.2" x14ac:dyDescent="0.25">
      <c r="B108" s="235"/>
      <c r="C108" s="8"/>
      <c r="D108" s="8"/>
      <c r="E108" s="8"/>
      <c r="F108" s="8"/>
      <c r="G108" s="8"/>
      <c r="H108" s="8"/>
      <c r="I108" s="40"/>
      <c r="J108" s="8"/>
      <c r="K108" s="8"/>
      <c r="L108" s="8"/>
      <c r="M108" s="8"/>
      <c r="N108" s="8"/>
      <c r="O108" s="8"/>
      <c r="P108" s="8"/>
      <c r="Q108" s="8"/>
      <c r="R108" s="236"/>
    </row>
    <row r="109" spans="2:18" ht="29.4" customHeight="1" x14ac:dyDescent="0.25">
      <c r="B109" s="559" t="s">
        <v>322</v>
      </c>
      <c r="C109" s="560"/>
      <c r="D109" s="404">
        <f>D110+D111</f>
        <v>0</v>
      </c>
      <c r="E109" s="8"/>
      <c r="F109" s="8"/>
      <c r="G109" s="8"/>
      <c r="H109" s="8"/>
      <c r="I109" s="40"/>
      <c r="J109" s="8"/>
      <c r="K109" s="8"/>
      <c r="L109" s="8"/>
      <c r="M109" s="8"/>
      <c r="N109" s="8"/>
      <c r="O109" s="8"/>
      <c r="P109" s="8"/>
      <c r="Q109" s="8"/>
      <c r="R109" s="236"/>
    </row>
    <row r="110" spans="2:18" ht="21.75" customHeight="1" x14ac:dyDescent="0.25">
      <c r="B110" s="303"/>
      <c r="C110" s="256" t="s">
        <v>300</v>
      </c>
      <c r="D110" s="404">
        <f>'1 Buget cerere'!E69</f>
        <v>0</v>
      </c>
      <c r="E110" s="8"/>
      <c r="F110" s="8"/>
      <c r="G110" s="8"/>
      <c r="H110" s="8"/>
      <c r="I110" s="40"/>
      <c r="J110" s="8"/>
      <c r="K110" s="8"/>
      <c r="L110" s="8"/>
      <c r="M110" s="8"/>
      <c r="N110" s="8"/>
      <c r="O110" s="8"/>
      <c r="P110" s="8"/>
      <c r="Q110" s="8"/>
      <c r="R110" s="236"/>
    </row>
    <row r="111" spans="2:18" ht="20.25" customHeight="1" x14ac:dyDescent="0.25">
      <c r="B111" s="303"/>
      <c r="C111" s="256" t="s">
        <v>301</v>
      </c>
      <c r="D111" s="404">
        <f>'1 Buget cerere'!H69</f>
        <v>0</v>
      </c>
      <c r="E111" s="8"/>
      <c r="F111" s="8"/>
      <c r="G111" s="8"/>
      <c r="H111" s="8"/>
      <c r="I111" s="40"/>
      <c r="J111" s="8"/>
      <c r="K111" s="8"/>
      <c r="L111" s="8"/>
      <c r="M111" s="8"/>
      <c r="N111" s="8"/>
      <c r="O111" s="8"/>
      <c r="P111" s="8"/>
      <c r="Q111" s="8"/>
      <c r="R111" s="236"/>
    </row>
    <row r="112" spans="2:18" ht="13.8" thickBot="1" x14ac:dyDescent="0.3">
      <c r="B112" s="235"/>
      <c r="C112" s="8"/>
      <c r="D112" s="8"/>
      <c r="E112" s="8"/>
      <c r="F112" s="8"/>
      <c r="G112" s="8"/>
      <c r="H112" s="8"/>
      <c r="I112" s="40"/>
      <c r="J112" s="8"/>
      <c r="K112" s="8"/>
      <c r="L112" s="8"/>
      <c r="M112" s="8"/>
      <c r="N112" s="8"/>
      <c r="O112" s="8"/>
      <c r="P112" s="8"/>
      <c r="Q112" s="8"/>
      <c r="R112" s="236"/>
    </row>
    <row r="113" spans="2:24" x14ac:dyDescent="0.3">
      <c r="B113" s="235"/>
      <c r="D113" s="561" t="s">
        <v>302</v>
      </c>
      <c r="E113" s="561"/>
      <c r="F113" s="561"/>
      <c r="G113" s="8"/>
      <c r="H113" s="8"/>
      <c r="I113" s="562" t="s">
        <v>303</v>
      </c>
      <c r="J113" s="563"/>
      <c r="K113" s="563"/>
      <c r="L113" s="563"/>
      <c r="M113" s="563"/>
      <c r="N113" s="564"/>
      <c r="O113" s="8"/>
      <c r="P113" s="8"/>
      <c r="Q113" s="8"/>
      <c r="R113" s="236"/>
    </row>
    <row r="114" spans="2:24" x14ac:dyDescent="0.3">
      <c r="B114" s="235"/>
      <c r="D114" s="8"/>
      <c r="E114" s="8"/>
      <c r="F114" s="8"/>
      <c r="G114" s="8"/>
      <c r="H114" s="8"/>
      <c r="I114" s="40"/>
      <c r="J114" s="8"/>
      <c r="K114" s="8"/>
      <c r="L114" s="8"/>
      <c r="M114" s="8"/>
      <c r="N114" s="8"/>
      <c r="O114" s="8"/>
      <c r="P114" s="8"/>
      <c r="Q114" s="8"/>
      <c r="R114" s="236"/>
    </row>
    <row r="115" spans="2:24" ht="96.75" customHeight="1" x14ac:dyDescent="0.25">
      <c r="B115" s="235"/>
      <c r="C115" s="257"/>
      <c r="D115" s="252" t="s">
        <v>304</v>
      </c>
      <c r="E115" s="258" t="s">
        <v>305</v>
      </c>
      <c r="F115" s="259" t="s">
        <v>306</v>
      </c>
      <c r="G115" s="8"/>
      <c r="H115" s="8"/>
      <c r="I115" s="260" t="s">
        <v>307</v>
      </c>
      <c r="J115" s="260"/>
      <c r="K115" s="260" t="s">
        <v>308</v>
      </c>
      <c r="L115" s="237" t="s">
        <v>309</v>
      </c>
      <c r="M115" s="252" t="s">
        <v>310</v>
      </c>
      <c r="N115" s="252" t="s">
        <v>311</v>
      </c>
      <c r="O115" s="8"/>
      <c r="P115" s="8"/>
      <c r="R115" s="236"/>
    </row>
    <row r="116" spans="2:24" x14ac:dyDescent="0.25">
      <c r="B116" s="235"/>
      <c r="C116" s="255" t="s">
        <v>312</v>
      </c>
      <c r="D116" s="277">
        <f>D102+D109</f>
        <v>0</v>
      </c>
      <c r="E116" s="296">
        <f>D116-F116</f>
        <v>0</v>
      </c>
      <c r="F116" s="277">
        <f>D104+D107+D111</f>
        <v>0</v>
      </c>
      <c r="G116" s="240"/>
      <c r="H116" s="240"/>
      <c r="I116" s="295">
        <f>E116*60%</f>
        <v>0</v>
      </c>
      <c r="J116" s="277"/>
      <c r="K116" s="347">
        <f>(E116*40%)</f>
        <v>0</v>
      </c>
      <c r="L116" s="347">
        <f>K116+F116</f>
        <v>0</v>
      </c>
      <c r="M116" s="277">
        <f>M9+M18+M27+M36+M46+M55+M64+M73+M82+M91</f>
        <v>0</v>
      </c>
      <c r="N116" s="277">
        <f>L116-M116</f>
        <v>0</v>
      </c>
      <c r="O116" s="8"/>
      <c r="P116" s="8"/>
      <c r="R116" s="236"/>
    </row>
    <row r="117" spans="2:24" x14ac:dyDescent="0.3">
      <c r="B117" s="235"/>
      <c r="D117" s="261"/>
      <c r="E117" s="261"/>
      <c r="F117" s="261"/>
      <c r="G117" s="240"/>
      <c r="H117" s="240"/>
      <c r="I117" s="325"/>
      <c r="J117" s="262"/>
      <c r="K117" s="8"/>
      <c r="L117" s="263"/>
      <c r="M117" s="263"/>
      <c r="N117" s="263"/>
      <c r="O117" s="8"/>
      <c r="P117" s="8"/>
      <c r="Q117" s="8"/>
      <c r="R117" s="236"/>
    </row>
    <row r="118" spans="2:24" ht="18" x14ac:dyDescent="0.35">
      <c r="B118" s="235"/>
      <c r="D118" s="261"/>
      <c r="E118" s="261"/>
      <c r="F118" s="261"/>
      <c r="G118" s="240"/>
      <c r="H118" s="240"/>
      <c r="I118" s="325"/>
      <c r="J118" s="262"/>
      <c r="K118" s="264" t="s">
        <v>313</v>
      </c>
      <c r="L118" s="263"/>
      <c r="M118" s="263"/>
      <c r="N118" s="263"/>
      <c r="O118" s="8"/>
      <c r="P118" s="8"/>
      <c r="Q118" s="8"/>
      <c r="R118" s="236"/>
    </row>
    <row r="119" spans="2:24" ht="27" customHeight="1" x14ac:dyDescent="0.3">
      <c r="B119" s="235"/>
      <c r="D119" s="261"/>
      <c r="E119" s="261"/>
      <c r="F119" s="261"/>
      <c r="G119" s="240"/>
      <c r="H119" s="240"/>
      <c r="I119" s="325"/>
      <c r="J119" s="262"/>
      <c r="L119" s="265" t="s">
        <v>314</v>
      </c>
      <c r="M119" s="277">
        <f>K12+K21+K30+K39+K49+K58+K67+K76+K85+K94</f>
        <v>0</v>
      </c>
      <c r="O119" s="8"/>
      <c r="P119" s="8"/>
      <c r="Q119" s="8"/>
      <c r="R119" s="236"/>
      <c r="T119" s="11"/>
      <c r="U119" s="266"/>
      <c r="V119" s="266"/>
      <c r="W119" s="21"/>
      <c r="X119" s="546"/>
    </row>
    <row r="120" spans="2:24" x14ac:dyDescent="0.3">
      <c r="B120" s="235"/>
      <c r="D120" s="261"/>
      <c r="E120" s="261"/>
      <c r="F120" s="261"/>
      <c r="G120" s="240"/>
      <c r="H120" s="240"/>
      <c r="I120" s="325"/>
      <c r="J120" s="262"/>
      <c r="L120" s="297"/>
      <c r="M120" s="298"/>
      <c r="O120" s="8"/>
      <c r="P120" s="8"/>
      <c r="R120" s="236"/>
      <c r="U120" s="21"/>
      <c r="V120" s="21"/>
      <c r="W120" s="21"/>
      <c r="X120" s="546"/>
    </row>
    <row r="121" spans="2:24" ht="30.75" customHeight="1" x14ac:dyDescent="0.3">
      <c r="B121" s="235"/>
      <c r="D121" s="261"/>
      <c r="E121" s="261"/>
      <c r="F121" s="261"/>
      <c r="G121" s="240"/>
      <c r="H121" s="240"/>
      <c r="I121" s="325"/>
      <c r="J121" s="262"/>
      <c r="K121" s="8"/>
      <c r="L121" s="299"/>
      <c r="M121" s="298"/>
      <c r="O121" s="8"/>
      <c r="P121" s="8"/>
      <c r="R121" s="236"/>
    </row>
    <row r="122" spans="2:24" ht="18" customHeight="1" x14ac:dyDescent="0.3">
      <c r="B122" s="235"/>
      <c r="D122" s="261"/>
      <c r="E122" s="261"/>
      <c r="F122" s="261"/>
      <c r="G122" s="240"/>
      <c r="H122" s="240"/>
      <c r="I122" s="325"/>
      <c r="J122" s="262"/>
      <c r="O122" s="8"/>
      <c r="P122" s="8"/>
      <c r="R122" s="236"/>
    </row>
    <row r="123" spans="2:24" x14ac:dyDescent="0.3">
      <c r="B123" s="235"/>
      <c r="D123" s="261"/>
      <c r="E123" s="261"/>
      <c r="F123" s="261"/>
      <c r="G123" s="240"/>
      <c r="H123" s="240"/>
      <c r="I123" s="325"/>
      <c r="J123" s="262"/>
      <c r="O123" s="8"/>
      <c r="P123" s="8"/>
      <c r="Q123" s="8"/>
      <c r="R123" s="236"/>
    </row>
    <row r="124" spans="2:24" x14ac:dyDescent="0.3">
      <c r="B124" s="235"/>
      <c r="D124" s="261"/>
      <c r="E124" s="261"/>
      <c r="F124" s="261"/>
      <c r="G124" s="240"/>
      <c r="H124" s="240"/>
      <c r="I124" s="325"/>
      <c r="J124" s="262"/>
      <c r="O124" s="8"/>
      <c r="P124" s="8"/>
      <c r="Q124" s="8"/>
      <c r="R124" s="236"/>
    </row>
    <row r="125" spans="2:24" x14ac:dyDescent="0.3">
      <c r="B125" s="235"/>
      <c r="D125" s="261"/>
      <c r="E125" s="261"/>
      <c r="F125" s="261"/>
      <c r="G125" s="240"/>
      <c r="H125" s="240"/>
      <c r="I125" s="325"/>
      <c r="J125" s="262"/>
      <c r="K125" s="8"/>
      <c r="L125" s="11"/>
      <c r="O125" s="8"/>
      <c r="P125" s="8"/>
      <c r="Q125" s="8"/>
      <c r="R125" s="236"/>
    </row>
    <row r="126" spans="2:24" x14ac:dyDescent="0.3">
      <c r="B126" s="235"/>
      <c r="D126" s="261"/>
      <c r="E126" s="261"/>
      <c r="F126" s="261"/>
      <c r="G126" s="240"/>
      <c r="H126" s="240"/>
      <c r="I126" s="325"/>
      <c r="J126" s="262"/>
      <c r="K126" s="8"/>
      <c r="L126" s="263"/>
      <c r="M126" s="263"/>
      <c r="N126" s="263"/>
      <c r="O126" s="8"/>
      <c r="P126" s="8"/>
      <c r="Q126" s="8"/>
      <c r="R126" s="236"/>
    </row>
    <row r="127" spans="2:24" x14ac:dyDescent="0.3">
      <c r="B127" s="235"/>
      <c r="D127" s="261"/>
      <c r="E127" s="261"/>
      <c r="F127" s="261"/>
      <c r="G127" s="240"/>
      <c r="H127" s="240"/>
      <c r="I127" s="325"/>
      <c r="J127" s="262"/>
      <c r="K127" s="8"/>
      <c r="L127" s="263"/>
      <c r="M127" s="263"/>
      <c r="N127" s="263"/>
      <c r="O127" s="8"/>
      <c r="P127" s="8"/>
      <c r="Q127" s="8"/>
      <c r="R127" s="236"/>
    </row>
    <row r="128" spans="2:24" x14ac:dyDescent="0.3">
      <c r="B128" s="235"/>
      <c r="D128" s="261"/>
      <c r="E128" s="261"/>
      <c r="F128" s="261"/>
      <c r="G128" s="240"/>
      <c r="H128" s="240"/>
      <c r="I128" s="325"/>
      <c r="J128" s="262"/>
      <c r="K128" s="8"/>
      <c r="L128" s="263"/>
      <c r="M128" s="263"/>
      <c r="N128" s="263"/>
      <c r="O128" s="8"/>
      <c r="P128" s="8"/>
      <c r="Q128" s="8"/>
      <c r="R128" s="236"/>
    </row>
    <row r="129" spans="2:18" x14ac:dyDescent="0.3">
      <c r="B129" s="235"/>
      <c r="D129" s="261"/>
      <c r="E129" s="261"/>
      <c r="F129" s="261"/>
      <c r="G129" s="240"/>
      <c r="H129" s="240"/>
      <c r="I129" s="325"/>
      <c r="J129" s="262"/>
      <c r="K129" s="8"/>
      <c r="L129" s="263"/>
      <c r="M129" s="263"/>
      <c r="N129" s="263"/>
      <c r="O129" s="8"/>
      <c r="P129" s="8"/>
      <c r="Q129" s="8"/>
      <c r="R129" s="236"/>
    </row>
    <row r="130" spans="2:18" x14ac:dyDescent="0.3">
      <c r="B130" s="235"/>
      <c r="D130" s="261"/>
      <c r="E130" s="261"/>
      <c r="F130" s="261"/>
      <c r="G130" s="240"/>
      <c r="H130" s="240"/>
      <c r="I130" s="325"/>
      <c r="J130" s="262"/>
      <c r="K130" s="8"/>
      <c r="L130" s="263"/>
      <c r="M130" s="263"/>
      <c r="N130" s="263"/>
      <c r="O130" s="8"/>
      <c r="P130" s="8"/>
      <c r="Q130" s="8"/>
      <c r="R130" s="236"/>
    </row>
    <row r="131" spans="2:18" x14ac:dyDescent="0.3">
      <c r="B131" s="235"/>
      <c r="D131" s="8"/>
      <c r="E131" s="261"/>
      <c r="F131" s="267"/>
      <c r="G131" s="8"/>
      <c r="H131" s="8"/>
      <c r="I131" s="40"/>
      <c r="J131" s="8"/>
      <c r="K131" s="8"/>
      <c r="L131" s="263"/>
      <c r="M131" s="263"/>
      <c r="N131" s="263"/>
      <c r="O131" s="8"/>
      <c r="P131" s="8"/>
      <c r="Q131" s="8"/>
      <c r="R131" s="236"/>
    </row>
    <row r="132" spans="2:18" x14ac:dyDescent="0.3">
      <c r="B132" s="235"/>
      <c r="D132" s="8"/>
      <c r="E132" s="8"/>
      <c r="F132" s="8"/>
      <c r="G132" s="8"/>
      <c r="H132" s="8"/>
      <c r="I132" s="40"/>
      <c r="J132" s="8"/>
      <c r="K132" s="8"/>
      <c r="L132" s="8"/>
      <c r="M132" s="8"/>
      <c r="N132" s="8"/>
      <c r="O132" s="8"/>
      <c r="P132" s="8"/>
      <c r="Q132" s="8"/>
      <c r="R132" s="236"/>
    </row>
    <row r="133" spans="2:18" x14ac:dyDescent="0.3">
      <c r="B133" s="235"/>
      <c r="D133" s="8"/>
      <c r="E133" s="8"/>
      <c r="F133" s="8"/>
      <c r="G133" s="8"/>
      <c r="H133" s="8"/>
      <c r="I133" s="40"/>
      <c r="J133" s="8"/>
      <c r="K133" s="8"/>
      <c r="L133" s="8"/>
      <c r="M133" s="8"/>
      <c r="N133" s="268" t="s">
        <v>330</v>
      </c>
      <c r="O133" s="268"/>
      <c r="P133" s="8"/>
      <c r="Q133" s="8"/>
      <c r="R133" s="236"/>
    </row>
    <row r="134" spans="2:18" x14ac:dyDescent="0.3">
      <c r="B134" s="235"/>
      <c r="D134" s="8"/>
      <c r="E134" s="8"/>
      <c r="F134" s="8"/>
      <c r="G134" s="8"/>
      <c r="H134" s="8"/>
      <c r="I134" s="40"/>
      <c r="J134" s="8"/>
      <c r="K134" s="8"/>
      <c r="L134" s="8"/>
      <c r="M134" s="8"/>
      <c r="N134" s="547" t="s">
        <v>315</v>
      </c>
      <c r="O134" s="547"/>
      <c r="P134" s="8"/>
      <c r="Q134" s="8"/>
      <c r="R134" s="236"/>
    </row>
    <row r="135" spans="2:18" x14ac:dyDescent="0.3">
      <c r="B135" s="235"/>
      <c r="D135" s="8"/>
      <c r="E135" s="8"/>
      <c r="F135" s="8"/>
      <c r="G135" s="8"/>
      <c r="H135" s="8"/>
      <c r="I135" s="40"/>
      <c r="J135" s="8"/>
      <c r="K135" s="8"/>
      <c r="L135" s="8"/>
      <c r="M135" s="8"/>
      <c r="N135" s="8"/>
      <c r="O135" s="8"/>
      <c r="P135" s="8"/>
      <c r="Q135" s="8"/>
      <c r="R135" s="236"/>
    </row>
    <row r="136" spans="2:18" hidden="1" x14ac:dyDescent="0.3">
      <c r="B136" s="235"/>
      <c r="D136" s="8"/>
      <c r="E136" s="8"/>
      <c r="F136" s="245"/>
      <c r="G136" s="8"/>
      <c r="H136" s="8"/>
      <c r="I136" s="40"/>
      <c r="J136" s="8"/>
      <c r="K136" s="8"/>
      <c r="L136" s="8"/>
      <c r="M136" s="8"/>
      <c r="N136" s="8"/>
      <c r="O136" s="8"/>
      <c r="P136" s="8"/>
      <c r="Q136" s="8"/>
      <c r="R136" s="236"/>
    </row>
    <row r="137" spans="2:18" hidden="1" x14ac:dyDescent="0.3">
      <c r="B137" s="235"/>
      <c r="D137" s="8"/>
      <c r="E137" s="8"/>
      <c r="F137" s="8"/>
      <c r="G137" s="8"/>
      <c r="H137" s="8"/>
      <c r="I137" s="40"/>
      <c r="J137" s="8"/>
      <c r="K137" s="8"/>
      <c r="L137" s="8"/>
      <c r="M137" s="8"/>
      <c r="N137" s="8"/>
      <c r="O137" s="8"/>
      <c r="P137" s="8"/>
      <c r="Q137" s="8"/>
      <c r="R137" s="236"/>
    </row>
    <row r="138" spans="2:18" ht="15" hidden="1" thickBot="1" x14ac:dyDescent="0.35">
      <c r="B138" s="269"/>
      <c r="C138" s="270"/>
      <c r="D138" s="271"/>
      <c r="E138" s="271"/>
      <c r="F138" s="271"/>
      <c r="G138" s="271"/>
      <c r="H138" s="271"/>
      <c r="I138" s="326"/>
      <c r="J138" s="271"/>
      <c r="K138" s="271"/>
      <c r="L138" s="271"/>
      <c r="M138" s="271"/>
      <c r="N138" s="271"/>
      <c r="O138" s="271"/>
      <c r="P138" s="271"/>
      <c r="Q138" s="271"/>
      <c r="R138" s="272"/>
    </row>
    <row r="139" spans="2:18" hidden="1" x14ac:dyDescent="0.3"/>
    <row r="140" spans="2:18" hidden="1" x14ac:dyDescent="0.3"/>
    <row r="141" spans="2:18" ht="13.2" hidden="1" x14ac:dyDescent="0.25">
      <c r="C141" s="8"/>
    </row>
    <row r="142" spans="2:18" ht="13.2" hidden="1" x14ac:dyDescent="0.25">
      <c r="C142" s="8"/>
      <c r="M142" s="24"/>
    </row>
    <row r="143" spans="2:18" ht="13.2" hidden="1" x14ac:dyDescent="0.25">
      <c r="C143" s="8"/>
    </row>
    <row r="144" spans="2:18" ht="13.2" hidden="1" x14ac:dyDescent="0.25">
      <c r="C144" s="8"/>
    </row>
    <row r="145" spans="3:3" ht="13.2" hidden="1" x14ac:dyDescent="0.25">
      <c r="C145" s="8"/>
    </row>
    <row r="146" spans="3:3" ht="13.2" hidden="1" x14ac:dyDescent="0.25">
      <c r="C146" s="8"/>
    </row>
    <row r="147" spans="3:3" ht="13.2" hidden="1" x14ac:dyDescent="0.25">
      <c r="C147" s="8"/>
    </row>
    <row r="148" spans="3:3" hidden="1" x14ac:dyDescent="0.3"/>
    <row r="149" spans="3:3" hidden="1" x14ac:dyDescent="0.3"/>
    <row r="150" spans="3:3" hidden="1" x14ac:dyDescent="0.3"/>
    <row r="151" spans="3:3" hidden="1" x14ac:dyDescent="0.3"/>
    <row r="152" spans="3:3" hidden="1" x14ac:dyDescent="0.3"/>
    <row r="153" spans="3:3" hidden="1" x14ac:dyDescent="0.3"/>
    <row r="154" spans="3:3" hidden="1" x14ac:dyDescent="0.3"/>
    <row r="155" spans="3:3" hidden="1" x14ac:dyDescent="0.3"/>
    <row r="156" spans="3:3" hidden="1" x14ac:dyDescent="0.3"/>
    <row r="157" spans="3:3" hidden="1" x14ac:dyDescent="0.3"/>
    <row r="158" spans="3:3" hidden="1" x14ac:dyDescent="0.3"/>
    <row r="159" spans="3:3" hidden="1" x14ac:dyDescent="0.3"/>
    <row r="160" spans="3:3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</sheetData>
  <sheetProtection algorithmName="SHA-512" hashValue="lDao7ZhcP1KvH0ecLU3rn58v01p2xTgRDAm4c8lnvWtfMDptsL1LFZZFthCDSeBYmd6quZf6pWZG7UcGruvEhQ==" saltValue="mn83LeddjGkXTa6P8IK5Bg==" spinCount="100000" sheet="1" objects="1" scenarios="1"/>
  <mergeCells count="59">
    <mergeCell ref="Q84:R84"/>
    <mergeCell ref="D88:F88"/>
    <mergeCell ref="K88:M88"/>
    <mergeCell ref="X119:X120"/>
    <mergeCell ref="N134:O134"/>
    <mergeCell ref="F91:H91"/>
    <mergeCell ref="Q93:R93"/>
    <mergeCell ref="B97:R99"/>
    <mergeCell ref="B102:C102"/>
    <mergeCell ref="B109:C109"/>
    <mergeCell ref="D113:F113"/>
    <mergeCell ref="I113:N113"/>
    <mergeCell ref="F90:H90"/>
    <mergeCell ref="F82:H82"/>
    <mergeCell ref="Q75:R75"/>
    <mergeCell ref="D79:F79"/>
    <mergeCell ref="K79:M79"/>
    <mergeCell ref="Q57:R57"/>
    <mergeCell ref="D61:F61"/>
    <mergeCell ref="K61:M61"/>
    <mergeCell ref="F63:H63"/>
    <mergeCell ref="F64:H64"/>
    <mergeCell ref="Q66:R66"/>
    <mergeCell ref="D70:F70"/>
    <mergeCell ref="K70:M70"/>
    <mergeCell ref="F72:H72"/>
    <mergeCell ref="F73:H73"/>
    <mergeCell ref="F81:H81"/>
    <mergeCell ref="F55:H55"/>
    <mergeCell ref="F35:H35"/>
    <mergeCell ref="F36:H36"/>
    <mergeCell ref="Q38:R38"/>
    <mergeCell ref="D43:F43"/>
    <mergeCell ref="K43:M43"/>
    <mergeCell ref="F45:H45"/>
    <mergeCell ref="F46:H46"/>
    <mergeCell ref="Q48:R48"/>
    <mergeCell ref="D52:F52"/>
    <mergeCell ref="K52:M52"/>
    <mergeCell ref="F54:H54"/>
    <mergeCell ref="D33:F33"/>
    <mergeCell ref="K33:M33"/>
    <mergeCell ref="Q11:R11"/>
    <mergeCell ref="D15:F15"/>
    <mergeCell ref="K15:M15"/>
    <mergeCell ref="F17:H17"/>
    <mergeCell ref="F18:H18"/>
    <mergeCell ref="Q20:R20"/>
    <mergeCell ref="D24:F24"/>
    <mergeCell ref="K24:M24"/>
    <mergeCell ref="F26:H26"/>
    <mergeCell ref="F27:H27"/>
    <mergeCell ref="Q29:R29"/>
    <mergeCell ref="F9:H9"/>
    <mergeCell ref="B1:R1"/>
    <mergeCell ref="D6:F6"/>
    <mergeCell ref="K6:M6"/>
    <mergeCell ref="F8:H8"/>
    <mergeCell ref="B3:F4"/>
  </mergeCells>
  <conditionalFormatting sqref="I12:J12">
    <cfRule type="containsText" dxfId="19" priority="21" operator="containsText" text="CORECT">
      <formula>NOT(ISERROR(SEARCH("CORECT",I12)))</formula>
    </cfRule>
    <cfRule type="containsText" dxfId="18" priority="22" operator="containsText" text="INCORECT">
      <formula>NOT(ISERROR(SEARCH("INCORECT",I12)))</formula>
    </cfRule>
  </conditionalFormatting>
  <conditionalFormatting sqref="I21:J21">
    <cfRule type="containsText" dxfId="17" priority="19" operator="containsText" text="CORECT">
      <formula>NOT(ISERROR(SEARCH("CORECT",I21)))</formula>
    </cfRule>
    <cfRule type="containsText" dxfId="16" priority="20" operator="containsText" text="INCORECT">
      <formula>NOT(ISERROR(SEARCH("INCORECT",I21)))</formula>
    </cfRule>
  </conditionalFormatting>
  <conditionalFormatting sqref="I30:J30">
    <cfRule type="containsText" dxfId="15" priority="17" operator="containsText" text="CORECT">
      <formula>NOT(ISERROR(SEARCH("CORECT",I30)))</formula>
    </cfRule>
    <cfRule type="containsText" dxfId="14" priority="18" operator="containsText" text="INCORECT">
      <formula>NOT(ISERROR(SEARCH("INCORECT",I30)))</formula>
    </cfRule>
  </conditionalFormatting>
  <conditionalFormatting sqref="I39:J39">
    <cfRule type="containsText" dxfId="13" priority="15" operator="containsText" text="CORECT">
      <formula>NOT(ISERROR(SEARCH("CORECT",I39)))</formula>
    </cfRule>
    <cfRule type="containsText" dxfId="12" priority="16" operator="containsText" text="INCORECT">
      <formula>NOT(ISERROR(SEARCH("INCORECT",I39)))</formula>
    </cfRule>
  </conditionalFormatting>
  <conditionalFormatting sqref="I49:J49">
    <cfRule type="containsText" dxfId="11" priority="13" operator="containsText" text="CORECT">
      <formula>NOT(ISERROR(SEARCH("CORECT",I49)))</formula>
    </cfRule>
    <cfRule type="containsText" dxfId="10" priority="14" operator="containsText" text="INCORECT">
      <formula>NOT(ISERROR(SEARCH("INCORECT",I49)))</formula>
    </cfRule>
  </conditionalFormatting>
  <conditionalFormatting sqref="I58:J58">
    <cfRule type="containsText" dxfId="9" priority="11" operator="containsText" text="CORECT">
      <formula>NOT(ISERROR(SEARCH("CORECT",I58)))</formula>
    </cfRule>
    <cfRule type="containsText" dxfId="8" priority="12" operator="containsText" text="INCORECT">
      <formula>NOT(ISERROR(SEARCH("INCORECT",I58)))</formula>
    </cfRule>
  </conditionalFormatting>
  <conditionalFormatting sqref="I67:J67">
    <cfRule type="containsText" dxfId="7" priority="9" operator="containsText" text="CORECT">
      <formula>NOT(ISERROR(SEARCH("CORECT",I67)))</formula>
    </cfRule>
    <cfRule type="containsText" dxfId="6" priority="10" operator="containsText" text="INCORECT">
      <formula>NOT(ISERROR(SEARCH("INCORECT",I67)))</formula>
    </cfRule>
  </conditionalFormatting>
  <conditionalFormatting sqref="I76:J76">
    <cfRule type="containsText" dxfId="5" priority="7" operator="containsText" text="CORECT">
      <formula>NOT(ISERROR(SEARCH("CORECT",I76)))</formula>
    </cfRule>
    <cfRule type="containsText" dxfId="4" priority="8" operator="containsText" text="INCORECT">
      <formula>NOT(ISERROR(SEARCH("INCORECT",I76)))</formula>
    </cfRule>
  </conditionalFormatting>
  <conditionalFormatting sqref="I85:J85">
    <cfRule type="containsText" dxfId="3" priority="5" operator="containsText" text="CORECT">
      <formula>NOT(ISERROR(SEARCH("CORECT",I85)))</formula>
    </cfRule>
    <cfRule type="containsText" dxfId="2" priority="6" operator="containsText" text="INCORECT">
      <formula>NOT(ISERROR(SEARCH("INCORECT",I85)))</formula>
    </cfRule>
  </conditionalFormatting>
  <conditionalFormatting sqref="I94:J94">
    <cfRule type="containsText" dxfId="1" priority="1" operator="containsText" text="CORECT">
      <formula>NOT(ISERROR(SEARCH("CORECT",I94)))</formula>
    </cfRule>
    <cfRule type="containsText" dxfId="0" priority="2" operator="containsText" text="INCORECT">
      <formula>NOT(ISERROR(SEARCH("INCORECT",I94)))</formula>
    </cfRule>
  </conditionalFormatting>
  <pageMargins left="0.51181102362204722" right="0.51181102362204722" top="0.55118110236220474" bottom="0.35433070866141736" header="0.51181102362204722" footer="0.31496062992125984"/>
  <pageSetup paperSize="9" scale="58" orientation="landscape" r:id="rId1"/>
  <rowBreaks count="4" manualBreakCount="4">
    <brk id="40" max="16383" man="1"/>
    <brk id="59" max="16383" man="1"/>
    <brk id="77" max="16383" man="1"/>
    <brk id="9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80"/>
  <sheetViews>
    <sheetView workbookViewId="0">
      <selection activeCell="B9" sqref="B9"/>
    </sheetView>
  </sheetViews>
  <sheetFormatPr defaultRowHeight="13.2" x14ac:dyDescent="0.25"/>
  <cols>
    <col min="1" max="1" width="57.88671875" customWidth="1"/>
    <col min="2" max="2" width="23.5546875" style="12" customWidth="1"/>
    <col min="3" max="4" width="13.88671875" style="12" bestFit="1" customWidth="1"/>
    <col min="5" max="5" width="6.33203125" customWidth="1"/>
    <col min="6" max="6" width="52.88671875" customWidth="1"/>
    <col min="7" max="9" width="9.5546875" bestFit="1" customWidth="1"/>
    <col min="10" max="10" width="6.109375" customWidth="1"/>
    <col min="11" max="11" width="53.44140625" customWidth="1"/>
  </cols>
  <sheetData>
    <row r="1" spans="1:13" ht="20.399999999999999" x14ac:dyDescent="0.3">
      <c r="A1" s="9" t="s">
        <v>253</v>
      </c>
      <c r="B1" s="26"/>
      <c r="C1" s="26"/>
      <c r="D1" s="26"/>
      <c r="E1" s="25"/>
      <c r="F1" s="27"/>
      <c r="G1" s="27"/>
      <c r="H1" s="27"/>
      <c r="I1" s="27"/>
      <c r="J1" s="27"/>
      <c r="K1" s="27"/>
      <c r="L1" s="27"/>
      <c r="M1" s="27"/>
    </row>
    <row r="2" spans="1:13" s="29" customFormat="1" ht="18" x14ac:dyDescent="0.35">
      <c r="A2" s="445" t="s">
        <v>13</v>
      </c>
      <c r="B2" s="445"/>
      <c r="C2" s="445"/>
      <c r="D2" s="445"/>
      <c r="E2" s="28"/>
    </row>
    <row r="3" spans="1:13" ht="20.399999999999999" x14ac:dyDescent="0.35">
      <c r="A3" s="446" t="s">
        <v>11</v>
      </c>
      <c r="B3" s="446"/>
      <c r="C3" s="446"/>
      <c r="D3" s="446"/>
      <c r="E3" s="1"/>
      <c r="F3" s="446" t="s">
        <v>12</v>
      </c>
      <c r="G3" s="446"/>
      <c r="H3" s="446"/>
      <c r="I3" s="446"/>
      <c r="K3" s="446" t="s">
        <v>12</v>
      </c>
      <c r="L3" s="446"/>
      <c r="M3" s="446"/>
    </row>
    <row r="4" spans="1:13" ht="16.2" x14ac:dyDescent="0.35">
      <c r="A4" s="2" t="e">
        <f>#REF!</f>
        <v>#REF!</v>
      </c>
      <c r="B4" s="14" t="e">
        <f>#REF!</f>
        <v>#REF!</v>
      </c>
      <c r="C4" s="14" t="e">
        <f>#REF!</f>
        <v>#REF!</v>
      </c>
      <c r="D4" s="14" t="e">
        <f>#REF!</f>
        <v>#REF!</v>
      </c>
      <c r="E4" s="1"/>
      <c r="F4" s="18" t="s">
        <v>8</v>
      </c>
      <c r="G4" s="41" t="e">
        <f>B4</f>
        <v>#REF!</v>
      </c>
      <c r="H4" s="41" t="e">
        <f>C4</f>
        <v>#REF!</v>
      </c>
      <c r="I4" s="41" t="e">
        <f>D4</f>
        <v>#REF!</v>
      </c>
      <c r="K4" s="42" t="s">
        <v>9</v>
      </c>
      <c r="L4" s="53" t="e">
        <f>C4</f>
        <v>#REF!</v>
      </c>
      <c r="M4" s="53" t="e">
        <f>D4</f>
        <v>#REF!</v>
      </c>
    </row>
    <row r="5" spans="1:13" s="2" customFormat="1" ht="15.6" x14ac:dyDescent="0.3">
      <c r="A5" s="32" t="s">
        <v>84</v>
      </c>
      <c r="B5" s="43" t="e">
        <f>#REF!</f>
        <v>#REF!</v>
      </c>
      <c r="C5" s="43" t="e">
        <f>#REF!</f>
        <v>#REF!</v>
      </c>
      <c r="D5" s="43" t="e">
        <f>#REF!</f>
        <v>#REF!</v>
      </c>
      <c r="F5" s="37" t="str">
        <f t="shared" ref="F5:F26" si="0">A5</f>
        <v>Active necurente</v>
      </c>
      <c r="G5" s="44" t="str">
        <f t="shared" ref="G5:G26" si="1">IFERROR(B5/B$11,"")</f>
        <v/>
      </c>
      <c r="H5" s="44" t="str">
        <f t="shared" ref="H5:H26" si="2">IFERROR(C5/C$11,"")</f>
        <v/>
      </c>
      <c r="I5" s="44" t="str">
        <f t="shared" ref="I5:I26" si="3">IFERROR(D5/D$11,"")</f>
        <v/>
      </c>
      <c r="K5" s="32" t="str">
        <f t="shared" ref="K5:K26" si="4">A5</f>
        <v>Active necurente</v>
      </c>
      <c r="L5" s="45" t="str">
        <f t="shared" ref="L5:L26" si="5">IFERROR((C5-B5)/B5,"")</f>
        <v/>
      </c>
      <c r="M5" s="45" t="str">
        <f t="shared" ref="M5:M26" si="6">IFERROR((D5-C5)/C5,"")</f>
        <v/>
      </c>
    </row>
    <row r="6" spans="1:13" s="2" customFormat="1" ht="15.6" x14ac:dyDescent="0.3">
      <c r="A6" s="15" t="s">
        <v>4</v>
      </c>
      <c r="B6" s="15" t="e">
        <f>SUM(B7:B10)</f>
        <v>#REF!</v>
      </c>
      <c r="C6" s="15" t="e">
        <f>SUM(C7:C10)</f>
        <v>#REF!</v>
      </c>
      <c r="D6" s="15" t="e">
        <f>SUM(D7:D10)</f>
        <v>#REF!</v>
      </c>
      <c r="F6" s="2" t="str">
        <f t="shared" si="0"/>
        <v>Active curente</v>
      </c>
      <c r="G6" s="19" t="str">
        <f t="shared" si="1"/>
        <v/>
      </c>
      <c r="H6" s="19" t="str">
        <f t="shared" si="2"/>
        <v/>
      </c>
      <c r="I6" s="19" t="str">
        <f t="shared" si="3"/>
        <v/>
      </c>
      <c r="K6" s="2" t="str">
        <f t="shared" si="4"/>
        <v>Active curente</v>
      </c>
      <c r="L6" s="54" t="str">
        <f t="shared" si="5"/>
        <v/>
      </c>
      <c r="M6" s="54" t="str">
        <f t="shared" si="6"/>
        <v/>
      </c>
    </row>
    <row r="7" spans="1:13" s="1" customFormat="1" ht="15.6" x14ac:dyDescent="0.3">
      <c r="A7" s="16" t="s">
        <v>3</v>
      </c>
      <c r="B7" s="16" t="e">
        <f>#REF!</f>
        <v>#REF!</v>
      </c>
      <c r="C7" s="16" t="e">
        <f>#REF!</f>
        <v>#REF!</v>
      </c>
      <c r="D7" s="16" t="e">
        <f>#REF!</f>
        <v>#REF!</v>
      </c>
      <c r="F7" s="1" t="str">
        <f t="shared" si="0"/>
        <v>Stocuri</v>
      </c>
      <c r="G7" s="20" t="str">
        <f t="shared" si="1"/>
        <v/>
      </c>
      <c r="H7" s="20" t="str">
        <f t="shared" si="2"/>
        <v/>
      </c>
      <c r="I7" s="20" t="str">
        <f t="shared" si="3"/>
        <v/>
      </c>
      <c r="K7" s="1" t="str">
        <f t="shared" si="4"/>
        <v>Stocuri</v>
      </c>
      <c r="L7" s="54" t="str">
        <f t="shared" si="5"/>
        <v/>
      </c>
      <c r="M7" s="54" t="str">
        <f t="shared" si="6"/>
        <v/>
      </c>
    </row>
    <row r="8" spans="1:13" s="1" customFormat="1" ht="15.6" x14ac:dyDescent="0.3">
      <c r="A8" s="16" t="s">
        <v>85</v>
      </c>
      <c r="B8" s="16" t="e">
        <f>#REF!</f>
        <v>#REF!</v>
      </c>
      <c r="C8" s="16" t="e">
        <f>#REF!</f>
        <v>#REF!</v>
      </c>
      <c r="D8" s="16" t="e">
        <f>#REF!</f>
        <v>#REF!</v>
      </c>
      <c r="F8" s="1" t="str">
        <f t="shared" si="0"/>
        <v>Creanţe curente – sume ce urmează a fi încasate într-o perioadă mai mică de un an-</v>
      </c>
      <c r="G8" s="20" t="str">
        <f t="shared" si="1"/>
        <v/>
      </c>
      <c r="H8" s="20" t="str">
        <f t="shared" si="2"/>
        <v/>
      </c>
      <c r="I8" s="20" t="str">
        <f t="shared" si="3"/>
        <v/>
      </c>
      <c r="K8" s="1" t="str">
        <f t="shared" si="4"/>
        <v>Creanţe curente – sume ce urmează a fi încasate într-o perioadă mai mică de un an-</v>
      </c>
      <c r="L8" s="54" t="str">
        <f t="shared" si="5"/>
        <v/>
      </c>
      <c r="M8" s="54" t="str">
        <f t="shared" si="6"/>
        <v/>
      </c>
    </row>
    <row r="9" spans="1:13" s="1" customFormat="1" ht="15.6" x14ac:dyDescent="0.3">
      <c r="A9" s="16" t="s">
        <v>86</v>
      </c>
      <c r="B9" s="16" t="e">
        <f>#REF!</f>
        <v>#REF!</v>
      </c>
      <c r="C9" s="16" t="e">
        <f>#REF!</f>
        <v>#REF!</v>
      </c>
      <c r="D9" s="16" t="e">
        <f>#REF!</f>
        <v>#REF!</v>
      </c>
      <c r="F9" s="1" t="str">
        <f t="shared" si="0"/>
        <v xml:space="preserve">Cheltuieli în avans </v>
      </c>
      <c r="G9" s="20" t="str">
        <f t="shared" si="1"/>
        <v/>
      </c>
      <c r="H9" s="20" t="str">
        <f t="shared" si="2"/>
        <v/>
      </c>
      <c r="I9" s="20" t="str">
        <f t="shared" si="3"/>
        <v/>
      </c>
      <c r="K9" s="1" t="str">
        <f t="shared" si="4"/>
        <v xml:space="preserve">Cheltuieli în avans </v>
      </c>
      <c r="L9" s="54" t="str">
        <f t="shared" si="5"/>
        <v/>
      </c>
      <c r="M9" s="54" t="str">
        <f t="shared" si="6"/>
        <v/>
      </c>
    </row>
    <row r="10" spans="1:13" s="1" customFormat="1" ht="15.6" x14ac:dyDescent="0.3">
      <c r="A10" s="33" t="s">
        <v>2</v>
      </c>
      <c r="B10" s="34" t="e">
        <f>#REF!+#REF!+#REF!</f>
        <v>#REF!</v>
      </c>
      <c r="C10" s="34" t="e">
        <f>#REF!+#REF!+#REF!</f>
        <v>#REF!</v>
      </c>
      <c r="D10" s="34" t="e">
        <f>#REF!+#REF!+#REF!</f>
        <v>#REF!</v>
      </c>
      <c r="F10" s="1" t="str">
        <f t="shared" si="0"/>
        <v>Cash si echivalente de cash</v>
      </c>
      <c r="G10" s="20" t="str">
        <f t="shared" si="1"/>
        <v/>
      </c>
      <c r="H10" s="20" t="str">
        <f t="shared" si="2"/>
        <v/>
      </c>
      <c r="I10" s="20" t="str">
        <f t="shared" si="3"/>
        <v/>
      </c>
      <c r="K10" s="33" t="str">
        <f t="shared" si="4"/>
        <v>Cash si echivalente de cash</v>
      </c>
      <c r="L10" s="54" t="str">
        <f t="shared" si="5"/>
        <v/>
      </c>
      <c r="M10" s="54" t="str">
        <f t="shared" si="6"/>
        <v/>
      </c>
    </row>
    <row r="11" spans="1:13" s="2" customFormat="1" ht="15.6" x14ac:dyDescent="0.3">
      <c r="A11" s="32" t="s">
        <v>5</v>
      </c>
      <c r="B11" s="43" t="e">
        <f>B5+B6</f>
        <v>#REF!</v>
      </c>
      <c r="C11" s="43" t="e">
        <f>C5+C6</f>
        <v>#REF!</v>
      </c>
      <c r="D11" s="43" t="e">
        <f>D5+D6</f>
        <v>#REF!</v>
      </c>
      <c r="F11" s="32" t="str">
        <f t="shared" si="0"/>
        <v>Activ total</v>
      </c>
      <c r="G11" s="45" t="str">
        <f t="shared" si="1"/>
        <v/>
      </c>
      <c r="H11" s="45" t="str">
        <f t="shared" si="2"/>
        <v/>
      </c>
      <c r="I11" s="45" t="str">
        <f t="shared" si="3"/>
        <v/>
      </c>
      <c r="K11" s="32" t="str">
        <f t="shared" si="4"/>
        <v>Activ total</v>
      </c>
      <c r="L11" s="45" t="str">
        <f t="shared" si="5"/>
        <v/>
      </c>
      <c r="M11" s="45" t="str">
        <f t="shared" si="6"/>
        <v/>
      </c>
    </row>
    <row r="12" spans="1:13" s="2" customFormat="1" ht="15.6" x14ac:dyDescent="0.3">
      <c r="A12" s="2" t="s">
        <v>6</v>
      </c>
      <c r="B12" s="15" t="e">
        <f>SUM(B13:B21)</f>
        <v>#REF!</v>
      </c>
      <c r="C12" s="15" t="e">
        <f>SUM(C13:C21)</f>
        <v>#REF!</v>
      </c>
      <c r="D12" s="15" t="e">
        <f>SUM(D13:D21)</f>
        <v>#REF!</v>
      </c>
      <c r="F12" s="2" t="str">
        <f t="shared" si="0"/>
        <v>Datorii curente</v>
      </c>
      <c r="G12" s="19" t="str">
        <f t="shared" si="1"/>
        <v/>
      </c>
      <c r="H12" s="19" t="str">
        <f t="shared" si="2"/>
        <v/>
      </c>
      <c r="I12" s="19" t="str">
        <f t="shared" si="3"/>
        <v/>
      </c>
      <c r="K12" s="2" t="str">
        <f t="shared" si="4"/>
        <v>Datorii curente</v>
      </c>
      <c r="L12" s="54" t="str">
        <f t="shared" si="5"/>
        <v/>
      </c>
      <c r="M12" s="54" t="str">
        <f t="shared" si="6"/>
        <v/>
      </c>
    </row>
    <row r="13" spans="1:13" s="1" customFormat="1" ht="15" customHeight="1" x14ac:dyDescent="0.3">
      <c r="A13" s="13" t="s">
        <v>87</v>
      </c>
      <c r="B13" s="47" t="e">
        <f>#REF!</f>
        <v>#REF!</v>
      </c>
      <c r="C13" s="47" t="e">
        <f>#REF!</f>
        <v>#REF!</v>
      </c>
      <c r="D13" s="47" t="e">
        <f>#REF!</f>
        <v>#REF!</v>
      </c>
      <c r="F13" s="1" t="str">
        <f t="shared" si="0"/>
        <v>Datorii comerciale,  avansuri şi alte decontări</v>
      </c>
      <c r="G13" s="20" t="str">
        <f t="shared" si="1"/>
        <v/>
      </c>
      <c r="H13" s="20" t="str">
        <f t="shared" si="2"/>
        <v/>
      </c>
      <c r="I13" s="20" t="str">
        <f t="shared" si="3"/>
        <v/>
      </c>
      <c r="K13" s="1" t="str">
        <f t="shared" si="4"/>
        <v>Datorii comerciale,  avansuri şi alte decontări</v>
      </c>
      <c r="L13" s="55" t="str">
        <f t="shared" si="5"/>
        <v/>
      </c>
      <c r="M13" s="55" t="str">
        <f t="shared" si="6"/>
        <v/>
      </c>
    </row>
    <row r="14" spans="1:13" s="1" customFormat="1" ht="15.6" x14ac:dyDescent="0.3">
      <c r="A14" s="1" t="s">
        <v>88</v>
      </c>
      <c r="B14" s="16" t="e">
        <f>#REF!</f>
        <v>#REF!</v>
      </c>
      <c r="C14" s="16" t="e">
        <f>#REF!</f>
        <v>#REF!</v>
      </c>
      <c r="D14" s="16" t="e">
        <f>#REF!</f>
        <v>#REF!</v>
      </c>
      <c r="F14" s="1" t="str">
        <f t="shared" si="0"/>
        <v>Datorii către bugete</v>
      </c>
      <c r="G14" s="20" t="str">
        <f t="shared" si="1"/>
        <v/>
      </c>
      <c r="H14" s="20" t="str">
        <f t="shared" si="2"/>
        <v/>
      </c>
      <c r="I14" s="20" t="str">
        <f t="shared" si="3"/>
        <v/>
      </c>
      <c r="K14" s="1" t="str">
        <f t="shared" si="4"/>
        <v>Datorii către bugete</v>
      </c>
      <c r="L14" s="55" t="str">
        <f t="shared" si="5"/>
        <v/>
      </c>
      <c r="M14" s="55" t="str">
        <f t="shared" si="6"/>
        <v/>
      </c>
    </row>
    <row r="15" spans="1:13" s="1" customFormat="1" ht="15.6" x14ac:dyDescent="0.3">
      <c r="A15" s="1" t="s">
        <v>89</v>
      </c>
      <c r="B15" s="1" t="e">
        <f>#REF!</f>
        <v>#REF!</v>
      </c>
      <c r="C15" s="1" t="e">
        <f>#REF!</f>
        <v>#REF!</v>
      </c>
      <c r="D15" s="1" t="e">
        <f>#REF!</f>
        <v>#REF!</v>
      </c>
      <c r="F15" s="1" t="str">
        <f t="shared" si="0"/>
        <v>Datorii din operaţiuni cu Fonduri externe nerambursabile şi fonduri de la buget, alte datorii către alte organisme internaţionale, din care:</v>
      </c>
      <c r="G15" s="20" t="str">
        <f t="shared" si="1"/>
        <v/>
      </c>
      <c r="H15" s="20" t="str">
        <f t="shared" si="2"/>
        <v/>
      </c>
      <c r="I15" s="20" t="str">
        <f t="shared" si="3"/>
        <v/>
      </c>
      <c r="K15" s="1" t="str">
        <f t="shared" si="4"/>
        <v>Datorii din operaţiuni cu Fonduri externe nerambursabile şi fonduri de la buget, alte datorii către alte organisme internaţionale, din care:</v>
      </c>
      <c r="L15" s="55" t="str">
        <f t="shared" si="5"/>
        <v/>
      </c>
      <c r="M15" s="55" t="str">
        <f t="shared" si="6"/>
        <v/>
      </c>
    </row>
    <row r="16" spans="1:13" s="1" customFormat="1" ht="15.6" x14ac:dyDescent="0.3">
      <c r="A16" s="1" t="s">
        <v>90</v>
      </c>
      <c r="B16" s="1" t="e">
        <f>#REF!</f>
        <v>#REF!</v>
      </c>
      <c r="C16" s="1" t="e">
        <f>#REF!</f>
        <v>#REF!</v>
      </c>
      <c r="D16" s="1" t="e">
        <f>#REF!</f>
        <v>#REF!</v>
      </c>
      <c r="F16" s="1" t="str">
        <f t="shared" si="0"/>
        <v xml:space="preserve">Împrumuturi pe termen scurt - sume ce urmează a fi  plătite într-o perioadă de până la  un an  </v>
      </c>
      <c r="G16" s="20" t="str">
        <f t="shared" si="1"/>
        <v/>
      </c>
      <c r="H16" s="20" t="str">
        <f t="shared" si="2"/>
        <v/>
      </c>
      <c r="I16" s="20" t="str">
        <f t="shared" si="3"/>
        <v/>
      </c>
      <c r="K16" s="1" t="str">
        <f t="shared" si="4"/>
        <v xml:space="preserve">Împrumuturi pe termen scurt - sume ce urmează a fi  plătite într-o perioadă de până la  un an  </v>
      </c>
      <c r="L16" s="55" t="str">
        <f t="shared" si="5"/>
        <v/>
      </c>
      <c r="M16" s="55" t="str">
        <f t="shared" si="6"/>
        <v/>
      </c>
    </row>
    <row r="17" spans="1:13" s="1" customFormat="1" ht="15.6" x14ac:dyDescent="0.3">
      <c r="A17" s="1" t="s">
        <v>91</v>
      </c>
      <c r="B17" s="1" t="e">
        <f>#REF!</f>
        <v>#REF!</v>
      </c>
      <c r="C17" s="1" t="e">
        <f>#REF!</f>
        <v>#REF!</v>
      </c>
      <c r="D17" s="1" t="e">
        <f>#REF!</f>
        <v>#REF!</v>
      </c>
      <c r="F17" s="1" t="str">
        <f t="shared" si="0"/>
        <v xml:space="preserve">Împrumuturi pe termen lung – sume ce urmează a fi  plătite în cursul exerciţiului curent  </v>
      </c>
      <c r="G17" s="20" t="str">
        <f t="shared" si="1"/>
        <v/>
      </c>
      <c r="H17" s="20" t="str">
        <f t="shared" si="2"/>
        <v/>
      </c>
      <c r="I17" s="20" t="str">
        <f t="shared" si="3"/>
        <v/>
      </c>
      <c r="K17" s="1" t="str">
        <f t="shared" si="4"/>
        <v xml:space="preserve">Împrumuturi pe termen lung – sume ce urmează a fi  plătite în cursul exerciţiului curent  </v>
      </c>
      <c r="L17" s="55" t="str">
        <f t="shared" si="5"/>
        <v/>
      </c>
      <c r="M17" s="55" t="str">
        <f t="shared" si="6"/>
        <v/>
      </c>
    </row>
    <row r="18" spans="1:13" s="1" customFormat="1" ht="15.6" x14ac:dyDescent="0.3">
      <c r="A18" s="1" t="s">
        <v>92</v>
      </c>
      <c r="B18" s="16" t="e">
        <f>#REF!</f>
        <v>#REF!</v>
      </c>
      <c r="C18" s="16" t="e">
        <f>#REF!</f>
        <v>#REF!</v>
      </c>
      <c r="D18" s="16" t="e">
        <f>#REF!</f>
        <v>#REF!</v>
      </c>
      <c r="F18" s="1" t="str">
        <f t="shared" si="0"/>
        <v xml:space="preserve">Salariile angajaţilor </v>
      </c>
      <c r="G18" s="20" t="str">
        <f t="shared" si="1"/>
        <v/>
      </c>
      <c r="H18" s="20" t="str">
        <f t="shared" si="2"/>
        <v/>
      </c>
      <c r="I18" s="20" t="str">
        <f t="shared" si="3"/>
        <v/>
      </c>
      <c r="K18" s="1" t="str">
        <f t="shared" si="4"/>
        <v xml:space="preserve">Salariile angajaţilor </v>
      </c>
      <c r="L18" s="55" t="str">
        <f t="shared" si="5"/>
        <v/>
      </c>
      <c r="M18" s="55" t="str">
        <f t="shared" si="6"/>
        <v/>
      </c>
    </row>
    <row r="19" spans="1:13" s="1" customFormat="1" ht="15.6" x14ac:dyDescent="0.3">
      <c r="A19" s="1" t="s">
        <v>93</v>
      </c>
      <c r="B19" s="16" t="e">
        <f>#REF!</f>
        <v>#REF!</v>
      </c>
      <c r="C19" s="16" t="e">
        <f>#REF!</f>
        <v>#REF!</v>
      </c>
      <c r="D19" s="16" t="e">
        <f>#REF!</f>
        <v>#REF!</v>
      </c>
      <c r="F19" s="1" t="str">
        <f t="shared" si="0"/>
        <v>Alte drepturi cuvenite  altor categorii de persoane (pensii, indemnizaţii de şomaj, burse), din care:</v>
      </c>
      <c r="G19" s="20" t="str">
        <f t="shared" si="1"/>
        <v/>
      </c>
      <c r="H19" s="20" t="str">
        <f t="shared" si="2"/>
        <v/>
      </c>
      <c r="I19" s="20" t="str">
        <f t="shared" si="3"/>
        <v/>
      </c>
      <c r="K19" s="1" t="str">
        <f t="shared" si="4"/>
        <v>Alte drepturi cuvenite  altor categorii de persoane (pensii, indemnizaţii de şomaj, burse), din care:</v>
      </c>
      <c r="L19" s="55" t="str">
        <f t="shared" si="5"/>
        <v/>
      </c>
      <c r="M19" s="55" t="str">
        <f t="shared" si="6"/>
        <v/>
      </c>
    </row>
    <row r="20" spans="1:13" s="1" customFormat="1" ht="15.6" x14ac:dyDescent="0.3">
      <c r="A20" s="1" t="s">
        <v>94</v>
      </c>
      <c r="B20" s="16" t="e">
        <f>#REF!</f>
        <v>#REF!</v>
      </c>
      <c r="C20" s="16" t="e">
        <f>#REF!</f>
        <v>#REF!</v>
      </c>
      <c r="D20" s="16" t="e">
        <f>#REF!</f>
        <v>#REF!</v>
      </c>
      <c r="F20" s="1" t="str">
        <f t="shared" si="0"/>
        <v xml:space="preserve">Venituri în avans </v>
      </c>
      <c r="G20" s="20" t="str">
        <f t="shared" si="1"/>
        <v/>
      </c>
      <c r="H20" s="20" t="str">
        <f t="shared" si="2"/>
        <v/>
      </c>
      <c r="I20" s="20" t="str">
        <f t="shared" si="3"/>
        <v/>
      </c>
      <c r="K20" s="1" t="str">
        <f t="shared" si="4"/>
        <v xml:space="preserve">Venituri în avans </v>
      </c>
      <c r="L20" s="55" t="str">
        <f t="shared" si="5"/>
        <v/>
      </c>
      <c r="M20" s="55" t="str">
        <f t="shared" si="6"/>
        <v/>
      </c>
    </row>
    <row r="21" spans="1:13" s="1" customFormat="1" ht="15.6" x14ac:dyDescent="0.3">
      <c r="A21" s="33" t="s">
        <v>95</v>
      </c>
      <c r="B21" s="34" t="e">
        <f>#REF!</f>
        <v>#REF!</v>
      </c>
      <c r="C21" s="34" t="e">
        <f>#REF!</f>
        <v>#REF!</v>
      </c>
      <c r="D21" s="34" t="e">
        <f>#REF!</f>
        <v>#REF!</v>
      </c>
      <c r="F21" s="33" t="str">
        <f t="shared" si="0"/>
        <v xml:space="preserve">Provizioane   </v>
      </c>
      <c r="G21" s="46" t="str">
        <f t="shared" si="1"/>
        <v/>
      </c>
      <c r="H21" s="46" t="str">
        <f t="shared" si="2"/>
        <v/>
      </c>
      <c r="I21" s="46" t="str">
        <f t="shared" si="3"/>
        <v/>
      </c>
      <c r="K21" s="33" t="str">
        <f t="shared" si="4"/>
        <v xml:space="preserve">Provizioane   </v>
      </c>
      <c r="L21" s="46" t="str">
        <f t="shared" si="5"/>
        <v/>
      </c>
      <c r="M21" s="46" t="str">
        <f t="shared" si="6"/>
        <v/>
      </c>
    </row>
    <row r="22" spans="1:13" s="2" customFormat="1" ht="15.6" x14ac:dyDescent="0.3">
      <c r="A22" s="2" t="s">
        <v>96</v>
      </c>
      <c r="B22" s="15" t="e">
        <f>SUM(B23:B25)</f>
        <v>#REF!</v>
      </c>
      <c r="C22" s="15" t="e">
        <f>SUM(C23:C25)</f>
        <v>#REF!</v>
      </c>
      <c r="D22" s="15" t="e">
        <f>SUM(D23:D25)</f>
        <v>#REF!</v>
      </c>
      <c r="F22" s="2" t="str">
        <f t="shared" si="0"/>
        <v>Datorii necurente</v>
      </c>
      <c r="G22" s="19" t="str">
        <f t="shared" si="1"/>
        <v/>
      </c>
      <c r="H22" s="19" t="str">
        <f t="shared" si="2"/>
        <v/>
      </c>
      <c r="I22" s="19" t="str">
        <f t="shared" si="3"/>
        <v/>
      </c>
      <c r="K22" s="2" t="str">
        <f t="shared" si="4"/>
        <v>Datorii necurente</v>
      </c>
      <c r="L22" s="54" t="str">
        <f t="shared" si="5"/>
        <v/>
      </c>
      <c r="M22" s="54" t="str">
        <f t="shared" si="6"/>
        <v/>
      </c>
    </row>
    <row r="23" spans="1:13" s="1" customFormat="1" ht="15.6" x14ac:dyDescent="0.3">
      <c r="A23" s="1" t="s">
        <v>97</v>
      </c>
      <c r="B23" s="16" t="e">
        <f>#REF!</f>
        <v>#REF!</v>
      </c>
      <c r="C23" s="16" t="e">
        <f>#REF!</f>
        <v>#REF!</v>
      </c>
      <c r="D23" s="16" t="e">
        <f>#REF!</f>
        <v>#REF!</v>
      </c>
      <c r="F23" s="1" t="str">
        <f t="shared" si="0"/>
        <v>Sume necurente- sume ce urmează a fi  plătite după o perioadă mai mare de un an ,  din care:</v>
      </c>
      <c r="G23" s="20" t="str">
        <f t="shared" si="1"/>
        <v/>
      </c>
      <c r="H23" s="20" t="str">
        <f t="shared" si="2"/>
        <v/>
      </c>
      <c r="I23" s="20" t="str">
        <f t="shared" si="3"/>
        <v/>
      </c>
      <c r="K23" s="1" t="str">
        <f t="shared" si="4"/>
        <v>Sume necurente- sume ce urmează a fi  plătite după o perioadă mai mare de un an ,  din care:</v>
      </c>
      <c r="L23" s="55" t="str">
        <f t="shared" si="5"/>
        <v/>
      </c>
      <c r="M23" s="55" t="str">
        <f t="shared" si="6"/>
        <v/>
      </c>
    </row>
    <row r="24" spans="1:13" s="1" customFormat="1" ht="15.6" x14ac:dyDescent="0.3">
      <c r="A24" s="1" t="s">
        <v>98</v>
      </c>
      <c r="B24" s="16" t="e">
        <f>#REF!</f>
        <v>#REF!</v>
      </c>
      <c r="C24" s="16" t="e">
        <f>#REF!</f>
        <v>#REF!</v>
      </c>
      <c r="D24" s="16" t="e">
        <f>#REF!</f>
        <v>#REF!</v>
      </c>
      <c r="F24" s="1" t="str">
        <f t="shared" si="0"/>
        <v xml:space="preserve">Împrumuturi pe termen lung     </v>
      </c>
      <c r="G24" s="20" t="str">
        <f t="shared" si="1"/>
        <v/>
      </c>
      <c r="H24" s="20" t="str">
        <f t="shared" si="2"/>
        <v/>
      </c>
      <c r="I24" s="20" t="str">
        <f t="shared" si="3"/>
        <v/>
      </c>
      <c r="K24" s="1" t="str">
        <f t="shared" si="4"/>
        <v xml:space="preserve">Împrumuturi pe termen lung     </v>
      </c>
      <c r="L24" s="55" t="str">
        <f t="shared" si="5"/>
        <v/>
      </c>
      <c r="M24" s="55" t="str">
        <f t="shared" si="6"/>
        <v/>
      </c>
    </row>
    <row r="25" spans="1:13" s="1" customFormat="1" ht="15.6" x14ac:dyDescent="0.3">
      <c r="A25" s="33" t="s">
        <v>99</v>
      </c>
      <c r="B25" s="34" t="e">
        <f>#REF!</f>
        <v>#REF!</v>
      </c>
      <c r="C25" s="34" t="e">
        <f>#REF!</f>
        <v>#REF!</v>
      </c>
      <c r="D25" s="34" t="e">
        <f>#REF!</f>
        <v>#REF!</v>
      </c>
      <c r="F25" s="33" t="str">
        <f t="shared" si="0"/>
        <v xml:space="preserve">Provizioane  </v>
      </c>
      <c r="G25" s="46" t="str">
        <f t="shared" si="1"/>
        <v/>
      </c>
      <c r="H25" s="46" t="str">
        <f t="shared" si="2"/>
        <v/>
      </c>
      <c r="I25" s="46" t="str">
        <f t="shared" si="3"/>
        <v/>
      </c>
      <c r="K25" s="33" t="str">
        <f t="shared" si="4"/>
        <v xml:space="preserve">Provizioane  </v>
      </c>
      <c r="L25" s="55" t="str">
        <f t="shared" si="5"/>
        <v/>
      </c>
      <c r="M25" s="55" t="str">
        <f t="shared" si="6"/>
        <v/>
      </c>
    </row>
    <row r="26" spans="1:13" s="2" customFormat="1" ht="15.6" x14ac:dyDescent="0.3">
      <c r="A26" s="32" t="s">
        <v>7</v>
      </c>
      <c r="B26" s="43" t="e">
        <f>#REF!</f>
        <v>#REF!</v>
      </c>
      <c r="C26" s="43" t="e">
        <f>#REF!</f>
        <v>#REF!</v>
      </c>
      <c r="D26" s="43" t="e">
        <f>#REF!</f>
        <v>#REF!</v>
      </c>
      <c r="F26" s="32" t="str">
        <f t="shared" si="0"/>
        <v>Capital propriu</v>
      </c>
      <c r="G26" s="45" t="str">
        <f t="shared" si="1"/>
        <v/>
      </c>
      <c r="H26" s="45" t="str">
        <f t="shared" si="2"/>
        <v/>
      </c>
      <c r="I26" s="45" t="str">
        <f t="shared" si="3"/>
        <v/>
      </c>
      <c r="K26" s="32" t="str">
        <f t="shared" si="4"/>
        <v>Capital propriu</v>
      </c>
      <c r="L26" s="45" t="str">
        <f t="shared" si="5"/>
        <v/>
      </c>
      <c r="M26" s="45" t="str">
        <f t="shared" si="6"/>
        <v/>
      </c>
    </row>
    <row r="27" spans="1:13" s="2" customFormat="1" ht="15.6" x14ac:dyDescent="0.3">
      <c r="A27" s="6"/>
      <c r="B27" s="48"/>
      <c r="C27" s="48"/>
      <c r="D27" s="48"/>
      <c r="G27" s="19"/>
      <c r="H27" s="19"/>
      <c r="I27" s="19"/>
      <c r="L27" s="19"/>
      <c r="M27" s="19"/>
    </row>
    <row r="28" spans="1:13" s="2" customFormat="1" ht="15.6" x14ac:dyDescent="0.3">
      <c r="G28" s="19"/>
      <c r="H28" s="19"/>
      <c r="I28" s="19"/>
      <c r="L28" s="19"/>
      <c r="M28" s="19"/>
    </row>
    <row r="29" spans="1:13" s="1" customFormat="1" ht="20.399999999999999" x14ac:dyDescent="0.35">
      <c r="B29" s="16"/>
      <c r="C29" s="16"/>
      <c r="D29" s="16"/>
      <c r="F29" s="446" t="s">
        <v>12</v>
      </c>
      <c r="G29" s="446"/>
      <c r="H29" s="446"/>
      <c r="I29" s="446"/>
      <c r="J29"/>
      <c r="K29" s="446" t="s">
        <v>12</v>
      </c>
      <c r="L29" s="446"/>
      <c r="M29" s="446"/>
    </row>
    <row r="30" spans="1:13" s="1" customFormat="1" ht="31.2" x14ac:dyDescent="0.35">
      <c r="A30" s="42" t="s">
        <v>0</v>
      </c>
      <c r="B30" s="41" t="e">
        <f>B4</f>
        <v>#REF!</v>
      </c>
      <c r="C30" s="41" t="e">
        <f>C4</f>
        <v>#REF!</v>
      </c>
      <c r="D30" s="41" t="e">
        <f>D4</f>
        <v>#REF!</v>
      </c>
      <c r="F30" s="49" t="s">
        <v>100</v>
      </c>
      <c r="G30" s="41" t="e">
        <f>B30</f>
        <v>#REF!</v>
      </c>
      <c r="H30" s="41" t="e">
        <f>C30</f>
        <v>#REF!</v>
      </c>
      <c r="I30" s="41" t="e">
        <f>D30</f>
        <v>#REF!</v>
      </c>
      <c r="J30"/>
      <c r="K30" s="49" t="s">
        <v>10</v>
      </c>
      <c r="L30" s="41" t="e">
        <f>C30</f>
        <v>#REF!</v>
      </c>
      <c r="M30" s="41" t="e">
        <f>D30</f>
        <v>#REF!</v>
      </c>
    </row>
    <row r="31" spans="1:13" s="1" customFormat="1" ht="15.6" x14ac:dyDescent="0.3">
      <c r="A31" s="1" t="e">
        <f>#REF!</f>
        <v>#REF!</v>
      </c>
      <c r="B31" s="16" t="e">
        <f>#REF!</f>
        <v>#REF!</v>
      </c>
      <c r="C31" s="16" t="e">
        <f>#REF!</f>
        <v>#REF!</v>
      </c>
      <c r="D31" s="16" t="e">
        <f>#REF!</f>
        <v>#REF!</v>
      </c>
      <c r="F31" s="1" t="e">
        <f t="shared" ref="F31:F43" si="7">A31</f>
        <v>#REF!</v>
      </c>
      <c r="G31" s="20" t="str">
        <f t="shared" ref="G31:G43" si="8">IFERROR(B31/B$31,"")</f>
        <v/>
      </c>
      <c r="H31" s="20" t="str">
        <f t="shared" ref="H31:H43" si="9">IFERROR(C31/C$31,"")</f>
        <v/>
      </c>
      <c r="I31" s="20" t="str">
        <f t="shared" ref="I31:I43" si="10">IFERROR(D31/D$31,"")</f>
        <v/>
      </c>
      <c r="K31" s="1" t="e">
        <f>F31</f>
        <v>#REF!</v>
      </c>
      <c r="L31" s="20" t="str">
        <f t="shared" ref="L31:L43" si="11">IFERROR((C31-B31)/B31,"")</f>
        <v/>
      </c>
      <c r="M31" s="20" t="str">
        <f t="shared" ref="M31:M43" si="12">IFERROR((D31-C31)/C31,"")</f>
        <v/>
      </c>
    </row>
    <row r="32" spans="1:13" s="1" customFormat="1" ht="15.6" x14ac:dyDescent="0.3">
      <c r="A32" s="33" t="e">
        <f>#REF!</f>
        <v>#REF!</v>
      </c>
      <c r="B32" s="34" t="e">
        <f>#REF!</f>
        <v>#REF!</v>
      </c>
      <c r="C32" s="34" t="e">
        <f>#REF!</f>
        <v>#REF!</v>
      </c>
      <c r="D32" s="34" t="e">
        <f>#REF!</f>
        <v>#REF!</v>
      </c>
      <c r="F32" s="7" t="e">
        <f t="shared" si="7"/>
        <v>#REF!</v>
      </c>
      <c r="G32" s="20" t="str">
        <f t="shared" si="8"/>
        <v/>
      </c>
      <c r="H32" s="20" t="str">
        <f t="shared" si="9"/>
        <v/>
      </c>
      <c r="I32" s="20" t="str">
        <f t="shared" si="10"/>
        <v/>
      </c>
      <c r="K32" s="7" t="e">
        <f t="shared" ref="K32:K43" si="13">F32</f>
        <v>#REF!</v>
      </c>
      <c r="L32" s="20" t="str">
        <f t="shared" si="11"/>
        <v/>
      </c>
      <c r="M32" s="20" t="str">
        <f t="shared" si="12"/>
        <v/>
      </c>
    </row>
    <row r="33" spans="1:13" s="2" customFormat="1" ht="15.6" x14ac:dyDescent="0.3">
      <c r="A33" s="32" t="e">
        <f>#REF!</f>
        <v>#REF!</v>
      </c>
      <c r="B33" s="43" t="e">
        <f>#REF!</f>
        <v>#REF!</v>
      </c>
      <c r="C33" s="43" t="e">
        <f>#REF!</f>
        <v>#REF!</v>
      </c>
      <c r="D33" s="43" t="e">
        <f>#REF!</f>
        <v>#REF!</v>
      </c>
      <c r="F33" s="32" t="e">
        <f t="shared" si="7"/>
        <v>#REF!</v>
      </c>
      <c r="G33" s="45" t="str">
        <f t="shared" si="8"/>
        <v/>
      </c>
      <c r="H33" s="45" t="str">
        <f t="shared" si="9"/>
        <v/>
      </c>
      <c r="I33" s="45" t="str">
        <f t="shared" si="10"/>
        <v/>
      </c>
      <c r="K33" s="32" t="e">
        <f t="shared" si="13"/>
        <v>#REF!</v>
      </c>
      <c r="L33" s="45" t="str">
        <f t="shared" si="11"/>
        <v/>
      </c>
      <c r="M33" s="45" t="str">
        <f t="shared" si="12"/>
        <v/>
      </c>
    </row>
    <row r="34" spans="1:13" s="1" customFormat="1" ht="15.6" x14ac:dyDescent="0.3">
      <c r="A34" s="1" t="e">
        <f>#REF!</f>
        <v>#REF!</v>
      </c>
      <c r="B34" s="16" t="e">
        <f>#REF!</f>
        <v>#REF!</v>
      </c>
      <c r="C34" s="16" t="e">
        <f>#REF!</f>
        <v>#REF!</v>
      </c>
      <c r="D34" s="16" t="e">
        <f>#REF!</f>
        <v>#REF!</v>
      </c>
      <c r="F34" s="1" t="e">
        <f t="shared" si="7"/>
        <v>#REF!</v>
      </c>
      <c r="G34" s="20" t="str">
        <f t="shared" si="8"/>
        <v/>
      </c>
      <c r="H34" s="20" t="str">
        <f t="shared" si="9"/>
        <v/>
      </c>
      <c r="I34" s="20" t="str">
        <f t="shared" si="10"/>
        <v/>
      </c>
      <c r="K34" s="1" t="e">
        <f t="shared" si="13"/>
        <v>#REF!</v>
      </c>
      <c r="L34" s="20" t="str">
        <f t="shared" si="11"/>
        <v/>
      </c>
      <c r="M34" s="20" t="str">
        <f t="shared" si="12"/>
        <v/>
      </c>
    </row>
    <row r="35" spans="1:13" s="1" customFormat="1" ht="15.6" x14ac:dyDescent="0.3">
      <c r="A35" s="33" t="e">
        <f>#REF!</f>
        <v>#REF!</v>
      </c>
      <c r="B35" s="34" t="e">
        <f>#REF!</f>
        <v>#REF!</v>
      </c>
      <c r="C35" s="34" t="e">
        <f>#REF!</f>
        <v>#REF!</v>
      </c>
      <c r="D35" s="34" t="e">
        <f>#REF!</f>
        <v>#REF!</v>
      </c>
      <c r="F35" s="33" t="e">
        <f t="shared" si="7"/>
        <v>#REF!</v>
      </c>
      <c r="G35" s="20" t="str">
        <f t="shared" si="8"/>
        <v/>
      </c>
      <c r="H35" s="20" t="str">
        <f t="shared" si="9"/>
        <v/>
      </c>
      <c r="I35" s="20" t="str">
        <f t="shared" si="10"/>
        <v/>
      </c>
      <c r="K35" s="7" t="e">
        <f t="shared" si="13"/>
        <v>#REF!</v>
      </c>
      <c r="L35" s="20" t="str">
        <f t="shared" si="11"/>
        <v/>
      </c>
      <c r="M35" s="20" t="str">
        <f t="shared" si="12"/>
        <v/>
      </c>
    </row>
    <row r="36" spans="1:13" s="2" customFormat="1" ht="15.6" x14ac:dyDescent="0.3">
      <c r="A36" s="32" t="e">
        <f>#REF!</f>
        <v>#REF!</v>
      </c>
      <c r="B36" s="43" t="e">
        <f>#REF!</f>
        <v>#REF!</v>
      </c>
      <c r="C36" s="43" t="e">
        <f>#REF!</f>
        <v>#REF!</v>
      </c>
      <c r="D36" s="43" t="e">
        <f>#REF!</f>
        <v>#REF!</v>
      </c>
      <c r="F36" s="32" t="e">
        <f t="shared" si="7"/>
        <v>#REF!</v>
      </c>
      <c r="G36" s="45" t="str">
        <f t="shared" si="8"/>
        <v/>
      </c>
      <c r="H36" s="45" t="str">
        <f t="shared" si="9"/>
        <v/>
      </c>
      <c r="I36" s="45" t="str">
        <f t="shared" si="10"/>
        <v/>
      </c>
      <c r="K36" s="32" t="e">
        <f t="shared" si="13"/>
        <v>#REF!</v>
      </c>
      <c r="L36" s="45" t="str">
        <f t="shared" si="11"/>
        <v/>
      </c>
      <c r="M36" s="45" t="str">
        <f t="shared" si="12"/>
        <v/>
      </c>
    </row>
    <row r="37" spans="1:13" s="2" customFormat="1" ht="15.6" x14ac:dyDescent="0.3">
      <c r="A37" s="32" t="e">
        <f>#REF!</f>
        <v>#REF!</v>
      </c>
      <c r="B37" s="43" t="e">
        <f>#REF!</f>
        <v>#REF!</v>
      </c>
      <c r="C37" s="43" t="e">
        <f>#REF!</f>
        <v>#REF!</v>
      </c>
      <c r="D37" s="43" t="e">
        <f>#REF!</f>
        <v>#REF!</v>
      </c>
      <c r="F37" s="32" t="e">
        <f t="shared" si="7"/>
        <v>#REF!</v>
      </c>
      <c r="G37" s="45" t="str">
        <f t="shared" si="8"/>
        <v/>
      </c>
      <c r="H37" s="45" t="str">
        <f t="shared" si="9"/>
        <v/>
      </c>
      <c r="I37" s="45" t="str">
        <f t="shared" si="10"/>
        <v/>
      </c>
      <c r="K37" s="37" t="e">
        <f t="shared" si="13"/>
        <v>#REF!</v>
      </c>
      <c r="L37" s="44" t="str">
        <f t="shared" si="11"/>
        <v/>
      </c>
      <c r="M37" s="44" t="str">
        <f t="shared" si="12"/>
        <v/>
      </c>
    </row>
    <row r="38" spans="1:13" s="1" customFormat="1" ht="15.6" x14ac:dyDescent="0.3">
      <c r="A38" s="1" t="e">
        <f>#REF!</f>
        <v>#REF!</v>
      </c>
      <c r="B38" s="16" t="e">
        <f>#REF!</f>
        <v>#REF!</v>
      </c>
      <c r="C38" s="16" t="e">
        <f>#REF!</f>
        <v>#REF!</v>
      </c>
      <c r="D38" s="16" t="e">
        <f>#REF!</f>
        <v>#REF!</v>
      </c>
      <c r="F38" s="1" t="e">
        <f t="shared" si="7"/>
        <v>#REF!</v>
      </c>
      <c r="G38" s="20" t="str">
        <f t="shared" si="8"/>
        <v/>
      </c>
      <c r="H38" s="20" t="str">
        <f t="shared" si="9"/>
        <v/>
      </c>
      <c r="I38" s="20" t="str">
        <f t="shared" si="10"/>
        <v/>
      </c>
      <c r="K38" s="1" t="e">
        <f t="shared" si="13"/>
        <v>#REF!</v>
      </c>
      <c r="L38" s="20" t="str">
        <f t="shared" si="11"/>
        <v/>
      </c>
      <c r="M38" s="20" t="str">
        <f t="shared" si="12"/>
        <v/>
      </c>
    </row>
    <row r="39" spans="1:13" s="1" customFormat="1" ht="15.6" x14ac:dyDescent="0.3">
      <c r="A39" s="33" t="e">
        <f>#REF!</f>
        <v>#REF!</v>
      </c>
      <c r="B39" s="34" t="e">
        <f>#REF!</f>
        <v>#REF!</v>
      </c>
      <c r="C39" s="34" t="e">
        <f>#REF!</f>
        <v>#REF!</v>
      </c>
      <c r="D39" s="34" t="e">
        <f>#REF!</f>
        <v>#REF!</v>
      </c>
      <c r="F39" s="33" t="e">
        <f t="shared" si="7"/>
        <v>#REF!</v>
      </c>
      <c r="G39" s="20" t="str">
        <f t="shared" si="8"/>
        <v/>
      </c>
      <c r="H39" s="20" t="str">
        <f t="shared" si="9"/>
        <v/>
      </c>
      <c r="I39" s="20" t="str">
        <f t="shared" si="10"/>
        <v/>
      </c>
      <c r="K39" s="7" t="e">
        <f t="shared" si="13"/>
        <v>#REF!</v>
      </c>
      <c r="L39" s="20" t="str">
        <f t="shared" si="11"/>
        <v/>
      </c>
      <c r="M39" s="20" t="str">
        <f t="shared" si="12"/>
        <v/>
      </c>
    </row>
    <row r="40" spans="1:13" s="2" customFormat="1" ht="15.6" x14ac:dyDescent="0.3">
      <c r="A40" s="32" t="e">
        <f>#REF!</f>
        <v>#REF!</v>
      </c>
      <c r="B40" s="43" t="e">
        <f>#REF!</f>
        <v>#REF!</v>
      </c>
      <c r="C40" s="43" t="e">
        <f>#REF!</f>
        <v>#REF!</v>
      </c>
      <c r="D40" s="43" t="e">
        <f>#REF!</f>
        <v>#REF!</v>
      </c>
      <c r="F40" s="32" t="e">
        <f t="shared" si="7"/>
        <v>#REF!</v>
      </c>
      <c r="G40" s="45" t="str">
        <f t="shared" si="8"/>
        <v/>
      </c>
      <c r="H40" s="45" t="str">
        <f t="shared" si="9"/>
        <v/>
      </c>
      <c r="I40" s="45" t="str">
        <f t="shared" si="10"/>
        <v/>
      </c>
      <c r="K40" s="32" t="e">
        <f t="shared" si="13"/>
        <v>#REF!</v>
      </c>
      <c r="L40" s="45" t="str">
        <f t="shared" si="11"/>
        <v/>
      </c>
      <c r="M40" s="45" t="str">
        <f t="shared" si="12"/>
        <v/>
      </c>
    </row>
    <row r="41" spans="1:13" s="1" customFormat="1" ht="15.6" x14ac:dyDescent="0.3">
      <c r="A41" s="1" t="e">
        <f>#REF!</f>
        <v>#REF!</v>
      </c>
      <c r="B41" s="16" t="e">
        <f>#REF!</f>
        <v>#REF!</v>
      </c>
      <c r="C41" s="16" t="e">
        <f>#REF!</f>
        <v>#REF!</v>
      </c>
      <c r="D41" s="16" t="e">
        <f>#REF!</f>
        <v>#REF!</v>
      </c>
      <c r="F41" s="1" t="e">
        <f t="shared" si="7"/>
        <v>#REF!</v>
      </c>
      <c r="G41" s="20" t="str">
        <f t="shared" si="8"/>
        <v/>
      </c>
      <c r="H41" s="20" t="str">
        <f t="shared" si="9"/>
        <v/>
      </c>
      <c r="I41" s="20" t="str">
        <f t="shared" si="10"/>
        <v/>
      </c>
      <c r="K41" s="1" t="e">
        <f t="shared" si="13"/>
        <v>#REF!</v>
      </c>
      <c r="L41" s="20" t="str">
        <f t="shared" si="11"/>
        <v/>
      </c>
      <c r="M41" s="20" t="str">
        <f t="shared" si="12"/>
        <v/>
      </c>
    </row>
    <row r="42" spans="1:13" s="1" customFormat="1" ht="15.6" x14ac:dyDescent="0.3">
      <c r="A42" s="33" t="e">
        <f>#REF!</f>
        <v>#REF!</v>
      </c>
      <c r="B42" s="34" t="e">
        <f>#REF!</f>
        <v>#REF!</v>
      </c>
      <c r="C42" s="34" t="e">
        <f>#REF!</f>
        <v>#REF!</v>
      </c>
      <c r="D42" s="34" t="e">
        <f>#REF!</f>
        <v>#REF!</v>
      </c>
      <c r="F42" s="33" t="e">
        <f t="shared" si="7"/>
        <v>#REF!</v>
      </c>
      <c r="G42" s="20" t="str">
        <f t="shared" si="8"/>
        <v/>
      </c>
      <c r="H42" s="20" t="str">
        <f t="shared" si="9"/>
        <v/>
      </c>
      <c r="I42" s="20" t="str">
        <f t="shared" si="10"/>
        <v/>
      </c>
      <c r="K42" s="7" t="e">
        <f t="shared" si="13"/>
        <v>#REF!</v>
      </c>
      <c r="L42" s="20" t="str">
        <f t="shared" si="11"/>
        <v/>
      </c>
      <c r="M42" s="20" t="str">
        <f t="shared" si="12"/>
        <v/>
      </c>
    </row>
    <row r="43" spans="1:13" s="2" customFormat="1" ht="15.6" x14ac:dyDescent="0.3">
      <c r="A43" s="32" t="e">
        <f>#REF!</f>
        <v>#REF!</v>
      </c>
      <c r="B43" s="43" t="e">
        <f>#REF!</f>
        <v>#REF!</v>
      </c>
      <c r="C43" s="43" t="e">
        <f>#REF!</f>
        <v>#REF!</v>
      </c>
      <c r="D43" s="43" t="e">
        <f>#REF!</f>
        <v>#REF!</v>
      </c>
      <c r="F43" s="32" t="e">
        <f t="shared" si="7"/>
        <v>#REF!</v>
      </c>
      <c r="G43" s="45" t="str">
        <f t="shared" si="8"/>
        <v/>
      </c>
      <c r="H43" s="45" t="str">
        <f t="shared" si="9"/>
        <v/>
      </c>
      <c r="I43" s="45" t="str">
        <f t="shared" si="10"/>
        <v/>
      </c>
      <c r="K43" s="32" t="e">
        <f t="shared" si="13"/>
        <v>#REF!</v>
      </c>
      <c r="L43" s="45" t="str">
        <f t="shared" si="11"/>
        <v/>
      </c>
      <c r="M43" s="45" t="str">
        <f t="shared" si="12"/>
        <v/>
      </c>
    </row>
    <row r="44" spans="1:13" s="1" customFormat="1" ht="15.6" x14ac:dyDescent="0.3">
      <c r="A44" s="2"/>
      <c r="B44" s="16"/>
      <c r="C44" s="16"/>
      <c r="D44" s="16"/>
    </row>
    <row r="45" spans="1:13" s="1" customFormat="1" ht="15.6" x14ac:dyDescent="0.3">
      <c r="B45" s="16"/>
      <c r="C45" s="16"/>
      <c r="D45" s="16"/>
    </row>
    <row r="46" spans="1:13" s="1" customFormat="1" ht="31.2" x14ac:dyDescent="0.3">
      <c r="A46" s="50" t="s">
        <v>101</v>
      </c>
    </row>
    <row r="47" spans="1:13" s="1" customFormat="1" ht="16.2" x14ac:dyDescent="0.35">
      <c r="A47" s="51" t="s">
        <v>102</v>
      </c>
      <c r="B47" s="41" t="e">
        <f>B30</f>
        <v>#REF!</v>
      </c>
      <c r="C47" s="41" t="e">
        <f>C30</f>
        <v>#REF!</v>
      </c>
      <c r="D47" s="41" t="e">
        <f>D30</f>
        <v>#REF!</v>
      </c>
    </row>
    <row r="48" spans="1:13" s="1" customFormat="1" ht="15.6" x14ac:dyDescent="0.3">
      <c r="A48" s="1" t="s">
        <v>103</v>
      </c>
      <c r="B48" s="16" t="e">
        <f>#REF!/#REF!</f>
        <v>#REF!</v>
      </c>
      <c r="C48" s="16" t="e">
        <f>#REF!/#REF!</f>
        <v>#REF!</v>
      </c>
      <c r="D48" s="16" t="e">
        <f>#REF!/#REF!</f>
        <v>#REF!</v>
      </c>
    </row>
    <row r="49" spans="1:4" s="1" customFormat="1" ht="15.6" x14ac:dyDescent="0.3">
      <c r="A49" s="1" t="s">
        <v>104</v>
      </c>
      <c r="B49" s="16" t="e">
        <f>#REF!/#REF!</f>
        <v>#REF!</v>
      </c>
      <c r="C49" s="16" t="e">
        <f>#REF!/#REF!</f>
        <v>#REF!</v>
      </c>
      <c r="D49" s="16" t="e">
        <f>#REF!/#REF!</f>
        <v>#REF!</v>
      </c>
    </row>
    <row r="50" spans="1:4" s="1" customFormat="1" ht="15.6" x14ac:dyDescent="0.3">
      <c r="A50" s="1" t="s">
        <v>105</v>
      </c>
      <c r="B50" s="16" t="e">
        <f>#REF!/#REF!</f>
        <v>#REF!</v>
      </c>
      <c r="C50" s="16" t="e">
        <f>#REF!/#REF!</f>
        <v>#REF!</v>
      </c>
      <c r="D50" s="16" t="e">
        <f>#REF!/#REF!</f>
        <v>#REF!</v>
      </c>
    </row>
    <row r="51" spans="1:4" s="1" customFormat="1" ht="15.6" x14ac:dyDescent="0.3">
      <c r="A51" s="1" t="s">
        <v>106</v>
      </c>
      <c r="B51" s="16" t="e">
        <f>#REF!/#REF!</f>
        <v>#REF!</v>
      </c>
      <c r="C51" s="16" t="e">
        <f>#REF!/#REF!</f>
        <v>#REF!</v>
      </c>
      <c r="D51" s="16" t="e">
        <f>#REF!/#REF!</f>
        <v>#REF!</v>
      </c>
    </row>
    <row r="52" spans="1:4" s="1" customFormat="1" ht="15.6" x14ac:dyDescent="0.3">
      <c r="A52" s="1" t="s">
        <v>78</v>
      </c>
      <c r="B52" s="16" t="e">
        <f>#REF!/#REF!</f>
        <v>#REF!</v>
      </c>
      <c r="C52" s="16" t="e">
        <f>#REF!/#REF!</f>
        <v>#REF!</v>
      </c>
      <c r="D52" s="16" t="e">
        <f>#REF!/#REF!</f>
        <v>#REF!</v>
      </c>
    </row>
    <row r="53" spans="1:4" s="1" customFormat="1" ht="15.6" x14ac:dyDescent="0.3">
      <c r="A53" s="1" t="s">
        <v>80</v>
      </c>
      <c r="B53" s="16" t="e">
        <f>B34/B$41</f>
        <v>#REF!</v>
      </c>
      <c r="C53" s="16" t="e">
        <f>C34/C$41</f>
        <v>#REF!</v>
      </c>
      <c r="D53" s="16" t="e">
        <f>D34/D$41</f>
        <v>#REF!</v>
      </c>
    </row>
    <row r="54" spans="1:4" s="10" customFormat="1" ht="15.6" x14ac:dyDescent="0.3">
      <c r="A54" s="33" t="s">
        <v>82</v>
      </c>
      <c r="B54" s="52" t="e">
        <f>B38/B$41</f>
        <v>#REF!</v>
      </c>
      <c r="C54" s="52" t="e">
        <f>C38/C$41</f>
        <v>#REF!</v>
      </c>
      <c r="D54" s="52" t="e">
        <f>D38/D$41</f>
        <v>#REF!</v>
      </c>
    </row>
    <row r="55" spans="1:4" s="1" customFormat="1" ht="16.2" x14ac:dyDescent="0.35">
      <c r="A55" s="51" t="s">
        <v>107</v>
      </c>
      <c r="B55" s="41" t="e">
        <f>B47</f>
        <v>#REF!</v>
      </c>
      <c r="C55" s="41" t="e">
        <f>C47</f>
        <v>#REF!</v>
      </c>
      <c r="D55" s="41" t="e">
        <f>D47</f>
        <v>#REF!</v>
      </c>
    </row>
    <row r="56" spans="1:4" s="1" customFormat="1" ht="15.6" x14ac:dyDescent="0.3">
      <c r="A56" s="1" t="s">
        <v>108</v>
      </c>
      <c r="B56" s="16" t="e">
        <f>#REF!/#REF!</f>
        <v>#REF!</v>
      </c>
      <c r="C56" s="16" t="e">
        <f>#REF!/#REF!</f>
        <v>#REF!</v>
      </c>
      <c r="D56" s="16" t="e">
        <f>#REF!/#REF!</f>
        <v>#REF!</v>
      </c>
    </row>
    <row r="57" spans="1:4" s="1" customFormat="1" ht="15.6" x14ac:dyDescent="0.3">
      <c r="A57" s="1" t="s">
        <v>109</v>
      </c>
      <c r="B57" s="16" t="e">
        <f>#REF!/#REF!</f>
        <v>#REF!</v>
      </c>
      <c r="C57" s="16" t="e">
        <f>#REF!/#REF!</f>
        <v>#REF!</v>
      </c>
      <c r="D57" s="16" t="e">
        <f>#REF!/#REF!</f>
        <v>#REF!</v>
      </c>
    </row>
    <row r="58" spans="1:4" s="1" customFormat="1" ht="15.6" x14ac:dyDescent="0.3">
      <c r="A58" s="1" t="s">
        <v>110</v>
      </c>
      <c r="B58" s="16" t="e">
        <f>#REF!/#REF!</f>
        <v>#REF!</v>
      </c>
      <c r="C58" s="16" t="e">
        <f>#REF!/#REF!</f>
        <v>#REF!</v>
      </c>
      <c r="D58" s="16" t="e">
        <f>#REF!/#REF!</f>
        <v>#REF!</v>
      </c>
    </row>
    <row r="59" spans="1:4" s="1" customFormat="1" ht="15.6" x14ac:dyDescent="0.3">
      <c r="A59" s="1" t="s">
        <v>111</v>
      </c>
      <c r="B59" s="16" t="e">
        <f>#REF!/#REF!</f>
        <v>#REF!</v>
      </c>
      <c r="C59" s="16" t="e">
        <f>#REF!/#REF!</f>
        <v>#REF!</v>
      </c>
      <c r="D59" s="16" t="e">
        <f>#REF!/#REF!</f>
        <v>#REF!</v>
      </c>
    </row>
    <row r="60" spans="1:4" s="1" customFormat="1" ht="15.6" x14ac:dyDescent="0.3">
      <c r="A60" s="1" t="s">
        <v>112</v>
      </c>
      <c r="B60" s="16" t="e">
        <f>#REF!/#REF!</f>
        <v>#REF!</v>
      </c>
      <c r="C60" s="16" t="e">
        <f>#REF!/#REF!</f>
        <v>#REF!</v>
      </c>
      <c r="D60" s="16" t="e">
        <f>#REF!/#REF!</f>
        <v>#REF!</v>
      </c>
    </row>
    <row r="61" spans="1:4" s="1" customFormat="1" ht="15.6" x14ac:dyDescent="0.3">
      <c r="A61" s="1" t="s">
        <v>79</v>
      </c>
      <c r="B61" s="16" t="e">
        <f>#REF!/#REF!</f>
        <v>#REF!</v>
      </c>
      <c r="C61" s="16" t="e">
        <f>#REF!/#REF!</f>
        <v>#REF!</v>
      </c>
      <c r="D61" s="16" t="e">
        <f>#REF!/#REF!</f>
        <v>#REF!</v>
      </c>
    </row>
    <row r="62" spans="1:4" s="1" customFormat="1" ht="15.6" x14ac:dyDescent="0.3">
      <c r="A62" s="1" t="s">
        <v>81</v>
      </c>
      <c r="B62" s="16" t="e">
        <f>B35/B$42</f>
        <v>#REF!</v>
      </c>
      <c r="C62" s="16" t="e">
        <f>C35/C$42</f>
        <v>#REF!</v>
      </c>
      <c r="D62" s="16" t="e">
        <f>D35/D$42</f>
        <v>#REF!</v>
      </c>
    </row>
    <row r="63" spans="1:4" s="1" customFormat="1" ht="15.6" x14ac:dyDescent="0.3">
      <c r="A63" s="33" t="s">
        <v>83</v>
      </c>
      <c r="B63" s="52" t="e">
        <f>B39/B$42</f>
        <v>#REF!</v>
      </c>
      <c r="C63" s="52" t="e">
        <f>C39/C$42</f>
        <v>#REF!</v>
      </c>
      <c r="D63" s="52" t="e">
        <f>D39/D$42</f>
        <v>#REF!</v>
      </c>
    </row>
    <row r="64" spans="1:4" s="10" customFormat="1" ht="15" x14ac:dyDescent="0.25"/>
    <row r="67" spans="2:4" s="10" customFormat="1" ht="15" x14ac:dyDescent="0.25">
      <c r="B67" s="17"/>
      <c r="C67" s="17"/>
      <c r="D67" s="17"/>
    </row>
    <row r="68" spans="2:4" s="10" customFormat="1" ht="15" x14ac:dyDescent="0.25">
      <c r="B68" s="17"/>
      <c r="C68" s="17"/>
      <c r="D68" s="17"/>
    </row>
    <row r="69" spans="2:4" s="10" customFormat="1" ht="15" x14ac:dyDescent="0.25">
      <c r="B69" s="17"/>
      <c r="C69" s="17"/>
      <c r="D69" s="17"/>
    </row>
    <row r="70" spans="2:4" s="10" customFormat="1" ht="15" x14ac:dyDescent="0.25">
      <c r="B70" s="17"/>
      <c r="C70" s="17"/>
      <c r="D70" s="17"/>
    </row>
    <row r="71" spans="2:4" s="10" customFormat="1" ht="15" x14ac:dyDescent="0.25">
      <c r="B71" s="17"/>
      <c r="C71" s="17"/>
      <c r="D71" s="17"/>
    </row>
    <row r="72" spans="2:4" s="10" customFormat="1" ht="15" x14ac:dyDescent="0.25">
      <c r="B72" s="17"/>
      <c r="C72" s="17"/>
      <c r="D72" s="17"/>
    </row>
    <row r="73" spans="2:4" s="10" customFormat="1" ht="15" x14ac:dyDescent="0.25">
      <c r="B73" s="17"/>
      <c r="C73" s="17"/>
      <c r="D73" s="17"/>
    </row>
    <row r="74" spans="2:4" s="10" customFormat="1" ht="15" x14ac:dyDescent="0.25">
      <c r="B74" s="17"/>
      <c r="C74" s="17"/>
      <c r="D74" s="17"/>
    </row>
    <row r="75" spans="2:4" s="10" customFormat="1" ht="15" x14ac:dyDescent="0.25">
      <c r="B75" s="17"/>
      <c r="C75" s="17"/>
      <c r="D75" s="17"/>
    </row>
    <row r="76" spans="2:4" s="10" customFormat="1" ht="15" x14ac:dyDescent="0.25">
      <c r="B76" s="17"/>
      <c r="C76" s="17"/>
      <c r="D76" s="17"/>
    </row>
    <row r="77" spans="2:4" s="10" customFormat="1" ht="15" x14ac:dyDescent="0.25">
      <c r="B77" s="17"/>
      <c r="C77" s="17"/>
      <c r="D77" s="17"/>
    </row>
    <row r="78" spans="2:4" s="10" customFormat="1" ht="15" x14ac:dyDescent="0.25">
      <c r="B78" s="17"/>
      <c r="C78" s="17"/>
      <c r="D78" s="17"/>
    </row>
    <row r="79" spans="2:4" s="10" customFormat="1" ht="15" x14ac:dyDescent="0.25">
      <c r="B79" s="17"/>
      <c r="C79" s="17"/>
      <c r="D79" s="17"/>
    </row>
    <row r="80" spans="2:4" s="10" customFormat="1" ht="15" x14ac:dyDescent="0.25">
      <c r="B80" s="17"/>
      <c r="C80" s="17"/>
      <c r="D80" s="17"/>
    </row>
  </sheetData>
  <mergeCells count="6">
    <mergeCell ref="A2:D2"/>
    <mergeCell ref="A3:D3"/>
    <mergeCell ref="F3:I3"/>
    <mergeCell ref="K3:M3"/>
    <mergeCell ref="F29:I29"/>
    <mergeCell ref="K29:M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69"/>
  <sheetViews>
    <sheetView tabSelected="1" topLeftCell="A7" zoomScaleNormal="100" workbookViewId="0">
      <selection activeCell="K33" sqref="K33"/>
    </sheetView>
  </sheetViews>
  <sheetFormatPr defaultColWidth="9.109375" defaultRowHeight="14.4" x14ac:dyDescent="0.3"/>
  <cols>
    <col min="1" max="1" width="11.33203125" style="59" customWidth="1"/>
    <col min="2" max="2" width="56.44140625" style="58" customWidth="1"/>
    <col min="3" max="3" width="15.5546875" style="293" bestFit="1" customWidth="1"/>
    <col min="4" max="4" width="14.44140625" style="293" bestFit="1" customWidth="1"/>
    <col min="5" max="5" width="15.5546875" style="294" bestFit="1" customWidth="1"/>
    <col min="6" max="6" width="15.33203125" style="293" customWidth="1"/>
    <col min="7" max="7" width="13.88671875" style="293" customWidth="1"/>
    <col min="8" max="8" width="14.33203125" style="294" customWidth="1"/>
    <col min="9" max="9" width="15.5546875" style="294" bestFit="1" customWidth="1"/>
    <col min="10" max="10" width="10.33203125" style="425" customWidth="1"/>
    <col min="11" max="11" width="10.88671875" style="426" customWidth="1"/>
    <col min="12" max="12" width="14.109375" style="35" customWidth="1"/>
    <col min="13" max="16384" width="9.109375" style="35"/>
  </cols>
  <sheetData>
    <row r="1" spans="1:12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420"/>
      <c r="K1" s="421"/>
    </row>
    <row r="2" spans="1:12" s="352" customFormat="1" x14ac:dyDescent="0.3">
      <c r="A2" s="201"/>
      <c r="B2" s="202"/>
      <c r="C2" s="282"/>
      <c r="D2" s="282"/>
      <c r="E2" s="283"/>
      <c r="F2" s="282"/>
      <c r="G2" s="282"/>
      <c r="H2" s="283"/>
      <c r="I2" s="283"/>
      <c r="J2" s="422"/>
      <c r="K2" s="423"/>
    </row>
    <row r="3" spans="1:12" s="352" customFormat="1" x14ac:dyDescent="0.3">
      <c r="A3" s="201"/>
      <c r="B3" s="202"/>
      <c r="C3" s="282"/>
      <c r="D3" s="282"/>
      <c r="E3" s="283"/>
      <c r="F3" s="282"/>
      <c r="G3" s="282"/>
      <c r="H3" s="283"/>
      <c r="I3" s="283"/>
      <c r="J3" s="422"/>
      <c r="K3" s="423"/>
    </row>
    <row r="4" spans="1:12" s="350" customFormat="1" ht="17.399999999999999" x14ac:dyDescent="0.3">
      <c r="A4" s="465" t="s">
        <v>16</v>
      </c>
      <c r="B4" s="465"/>
      <c r="C4" s="465"/>
      <c r="D4" s="465"/>
      <c r="E4" s="465"/>
      <c r="F4" s="465"/>
      <c r="G4" s="465"/>
      <c r="H4" s="465"/>
      <c r="I4" s="465"/>
      <c r="J4" s="420"/>
      <c r="K4" s="421"/>
    </row>
    <row r="5" spans="1:12" s="352" customFormat="1" ht="15" thickBot="1" x14ac:dyDescent="0.35">
      <c r="A5" s="201"/>
      <c r="B5" s="202"/>
      <c r="C5" s="282"/>
      <c r="D5" s="282"/>
      <c r="E5" s="283"/>
      <c r="F5" s="282"/>
      <c r="G5" s="282"/>
      <c r="H5" s="283"/>
      <c r="I5" s="283"/>
      <c r="J5" s="422"/>
      <c r="K5" s="423"/>
    </row>
    <row r="6" spans="1:12" s="352" customFormat="1" ht="74.25" customHeight="1" thickBot="1" x14ac:dyDescent="0.35">
      <c r="A6" s="203" t="s">
        <v>17</v>
      </c>
      <c r="B6" s="204" t="s">
        <v>18</v>
      </c>
      <c r="C6" s="453" t="s">
        <v>19</v>
      </c>
      <c r="D6" s="454"/>
      <c r="E6" s="284" t="s">
        <v>20</v>
      </c>
      <c r="F6" s="453" t="s">
        <v>21</v>
      </c>
      <c r="G6" s="454"/>
      <c r="H6" s="284" t="s">
        <v>22</v>
      </c>
      <c r="I6" s="406" t="s">
        <v>14</v>
      </c>
      <c r="J6" s="428" t="s">
        <v>402</v>
      </c>
      <c r="K6" s="429" t="s">
        <v>403</v>
      </c>
    </row>
    <row r="7" spans="1:12" s="352" customForma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J7" s="422"/>
      <c r="K7" s="423"/>
    </row>
    <row r="8" spans="1:12" s="354" customFormat="1" ht="16.5" customHeight="1" thickBot="1" x14ac:dyDescent="0.3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408"/>
    </row>
    <row r="9" spans="1:12" s="352" customFormat="1" ht="30" customHeight="1" x14ac:dyDescent="0.3">
      <c r="A9" s="207">
        <v>1</v>
      </c>
      <c r="B9" s="463" t="s">
        <v>259</v>
      </c>
      <c r="C9" s="464"/>
      <c r="D9" s="464"/>
      <c r="E9" s="464"/>
      <c r="F9" s="464"/>
      <c r="G9" s="464"/>
      <c r="H9" s="464"/>
      <c r="I9" s="464"/>
      <c r="J9" s="430">
        <v>12</v>
      </c>
      <c r="K9" s="431"/>
    </row>
    <row r="10" spans="1:12" s="352" customFormat="1" x14ac:dyDescent="0.3">
      <c r="A10" s="207" t="s">
        <v>360</v>
      </c>
      <c r="B10" s="208" t="s">
        <v>30</v>
      </c>
      <c r="C10" s="355">
        <f>' Buget comp 1'!C10+' Buget comp 2'!C10+' Buget comp 3'!C10+' Buget comp 4'!C10+' Buget comp 5'!C10+' Buget comp 6'!C10+' Buget comp 7'!C10+' Buget comp 8'!C10+' Buget comp 9'!C10+' Buget comp 10'!C10</f>
        <v>0</v>
      </c>
      <c r="D10" s="355">
        <f>' Buget comp 1'!D10+' Buget comp 2'!D10+' Buget comp 3'!D10+' Buget comp 4'!D10+' Buget comp 5'!D10+' Buget comp 6'!D10+' Buget comp 7'!D10+' Buget comp 8'!D10+' Buget comp 9'!D10+' Buget comp 10'!D10</f>
        <v>0</v>
      </c>
      <c r="E10" s="286">
        <f>C10+D10</f>
        <v>0</v>
      </c>
      <c r="F10" s="355">
        <f>' Buget comp 1'!F10+' Buget comp 2'!F10+' Buget comp 3'!F10+' Buget comp 4'!F10+' Buget comp 5'!F10+' Buget comp 6'!F10+' Buget comp 7'!F10+' Buget comp 8'!F10+' Buget comp 9'!F10+' Buget comp 10'!F10</f>
        <v>0</v>
      </c>
      <c r="G10" s="355">
        <f>' Buget comp 1'!G10+' Buget comp 2'!G10+' Buget comp 3'!G10+' Buget comp 4'!G10+' Buget comp 5'!G10+' Buget comp 6'!G10+' Buget comp 7'!G10+' Buget comp 8'!G10+' Buget comp 9'!G10+' Buget comp 10'!G10</f>
        <v>0</v>
      </c>
      <c r="H10" s="286">
        <f>F10+G10</f>
        <v>0</v>
      </c>
      <c r="I10" s="405">
        <f>E10+H10</f>
        <v>0</v>
      </c>
      <c r="J10" s="432">
        <v>12</v>
      </c>
      <c r="K10" s="433">
        <v>38</v>
      </c>
      <c r="L10" s="357"/>
    </row>
    <row r="11" spans="1:12" s="352" customFormat="1" x14ac:dyDescent="0.3">
      <c r="A11" s="207" t="s">
        <v>29</v>
      </c>
      <c r="B11" s="208" t="s">
        <v>258</v>
      </c>
      <c r="C11" s="355">
        <f>' Buget comp 1'!C11+' Buget comp 2'!C11+' Buget comp 3'!C11+' Buget comp 4'!C11+' Buget comp 5'!C11+' Buget comp 6'!C11+' Buget comp 7'!C11+' Buget comp 8'!C11+' Buget comp 9'!C11+' Buget comp 10'!C11</f>
        <v>0</v>
      </c>
      <c r="D11" s="355">
        <f>' Buget comp 1'!D11+' Buget comp 2'!D11+' Buget comp 3'!D11+' Buget comp 4'!D11+' Buget comp 5'!D11+' Buget comp 6'!D11+' Buget comp 7'!D11+' Buget comp 8'!D11+' Buget comp 9'!D11+' Buget comp 10'!D11</f>
        <v>0</v>
      </c>
      <c r="E11" s="286">
        <f>C11+D11</f>
        <v>0</v>
      </c>
      <c r="F11" s="355">
        <f>' Buget comp 1'!F11+' Buget comp 2'!F11+' Buget comp 3'!F11+' Buget comp 4'!F11+' Buget comp 5'!F11+' Buget comp 6'!F11+' Buget comp 7'!F11+' Buget comp 8'!F11+' Buget comp 9'!F11+' Buget comp 10'!F11</f>
        <v>0</v>
      </c>
      <c r="G11" s="355">
        <f>' Buget comp 1'!G11+' Buget comp 2'!G11+' Buget comp 3'!G11+' Buget comp 4'!G11+' Buget comp 5'!G11+' Buget comp 6'!G11+' Buget comp 7'!G11+' Buget comp 8'!G11+' Buget comp 9'!G11+' Buget comp 10'!G11</f>
        <v>0</v>
      </c>
      <c r="H11" s="286">
        <f>F11+G11</f>
        <v>0</v>
      </c>
      <c r="I11" s="405">
        <f>E11+H11</f>
        <v>0</v>
      </c>
      <c r="J11" s="432">
        <v>12</v>
      </c>
      <c r="K11" s="433">
        <v>39</v>
      </c>
      <c r="L11" s="357"/>
    </row>
    <row r="12" spans="1:12" s="359" customFormat="1" ht="15" thickBot="1" x14ac:dyDescent="0.35">
      <c r="A12" s="410"/>
      <c r="B12" s="411" t="s">
        <v>31</v>
      </c>
      <c r="C12" s="412">
        <f>SUM(C10:C11)</f>
        <v>0</v>
      </c>
      <c r="D12" s="412">
        <f>SUM(D10:D11)</f>
        <v>0</v>
      </c>
      <c r="E12" s="413">
        <f>C12+D12</f>
        <v>0</v>
      </c>
      <c r="F12" s="412">
        <f>SUM(F10:F11)</f>
        <v>0</v>
      </c>
      <c r="G12" s="412">
        <f>SUM(G10:G11)</f>
        <v>0</v>
      </c>
      <c r="H12" s="413">
        <f>F12+G12</f>
        <v>0</v>
      </c>
      <c r="I12" s="414">
        <f>E12+H12</f>
        <v>0</v>
      </c>
      <c r="J12" s="434"/>
      <c r="K12" s="435"/>
      <c r="L12" s="357"/>
    </row>
    <row r="13" spans="1:12" s="352" customFormat="1" x14ac:dyDescent="0.3">
      <c r="A13" s="207">
        <v>2</v>
      </c>
      <c r="B13" s="463" t="s">
        <v>32</v>
      </c>
      <c r="C13" s="464"/>
      <c r="D13" s="464"/>
      <c r="E13" s="464"/>
      <c r="F13" s="464"/>
      <c r="G13" s="464"/>
      <c r="H13" s="464"/>
      <c r="I13" s="464"/>
      <c r="J13" s="436">
        <v>13</v>
      </c>
      <c r="K13" s="437"/>
      <c r="L13" s="357"/>
    </row>
    <row r="14" spans="1:12" s="352" customFormat="1" x14ac:dyDescent="0.3">
      <c r="A14" s="207" t="s">
        <v>33</v>
      </c>
      <c r="B14" s="210" t="s">
        <v>34</v>
      </c>
      <c r="C14" s="355">
        <f>' Buget comp 1'!C14+' Buget comp 2'!C14+' Buget comp 3'!C14+' Buget comp 4'!C14+' Buget comp 5'!C14+' Buget comp 6'!C14+' Buget comp 7'!C14+' Buget comp 8'!C14+' Buget comp 9'!C14+' Buget comp 10'!C14</f>
        <v>0</v>
      </c>
      <c r="D14" s="355">
        <f>' Buget comp 1'!D14+' Buget comp 2'!D14+' Buget comp 3'!D14+' Buget comp 4'!D14+' Buget comp 5'!D14+' Buget comp 6'!D14+' Buget comp 7'!D14+' Buget comp 8'!D14+' Buget comp 9'!D14+' Buget comp 10'!D14</f>
        <v>0</v>
      </c>
      <c r="E14" s="286">
        <f>C14+D14</f>
        <v>0</v>
      </c>
      <c r="F14" s="355">
        <f>' Buget comp 1'!F14+' Buget comp 2'!F14+' Buget comp 3'!F14+' Buget comp 4'!F14+' Buget comp 5'!F14+' Buget comp 6'!F14+' Buget comp 7'!F14+' Buget comp 8'!F14+' Buget comp 9'!F14+' Buget comp 10'!F14</f>
        <v>0</v>
      </c>
      <c r="G14" s="355">
        <f>' Buget comp 1'!G14+' Buget comp 2'!G14+' Buget comp 3'!G14+' Buget comp 4'!G14+' Buget comp 5'!G14+' Buget comp 6'!G14+' Buget comp 7'!G14+' Buget comp 8'!G14+' Buget comp 9'!G14+' Buget comp 10'!G14</f>
        <v>0</v>
      </c>
      <c r="H14" s="286">
        <f>F14+G14</f>
        <v>0</v>
      </c>
      <c r="I14" s="405">
        <f>E14+H14</f>
        <v>0</v>
      </c>
      <c r="J14" s="432">
        <v>13</v>
      </c>
      <c r="K14" s="433">
        <v>40</v>
      </c>
      <c r="L14" s="357"/>
    </row>
    <row r="15" spans="1:12" s="359" customFormat="1" ht="15" thickBot="1" x14ac:dyDescent="0.35">
      <c r="A15" s="410"/>
      <c r="B15" s="411" t="s">
        <v>35</v>
      </c>
      <c r="C15" s="412">
        <f>SUM(C14:C14)</f>
        <v>0</v>
      </c>
      <c r="D15" s="412">
        <f>SUM(D14:D14)</f>
        <v>0</v>
      </c>
      <c r="E15" s="413">
        <f>C15+D15</f>
        <v>0</v>
      </c>
      <c r="F15" s="412">
        <f>SUM(F14:F14)</f>
        <v>0</v>
      </c>
      <c r="G15" s="412">
        <f>SUM(G14:G14)</f>
        <v>0</v>
      </c>
      <c r="H15" s="413">
        <f>F15+G15</f>
        <v>0</v>
      </c>
      <c r="I15" s="414">
        <f>E15+H15</f>
        <v>0</v>
      </c>
      <c r="J15" s="438"/>
      <c r="K15" s="439"/>
      <c r="L15" s="357"/>
    </row>
    <row r="16" spans="1:12" s="352" customFormat="1" x14ac:dyDescent="0.3">
      <c r="A16" s="207" t="s">
        <v>113</v>
      </c>
      <c r="B16" s="463" t="s">
        <v>260</v>
      </c>
      <c r="C16" s="464"/>
      <c r="D16" s="464"/>
      <c r="E16" s="464"/>
      <c r="F16" s="464"/>
      <c r="G16" s="464"/>
      <c r="H16" s="464"/>
      <c r="I16" s="464"/>
      <c r="J16" s="430">
        <v>14</v>
      </c>
      <c r="K16" s="431"/>
      <c r="L16" s="357"/>
    </row>
    <row r="17" spans="1:12" s="352" customFormat="1" x14ac:dyDescent="0.3">
      <c r="A17" s="207" t="s">
        <v>36</v>
      </c>
      <c r="B17" s="210" t="s">
        <v>383</v>
      </c>
      <c r="C17" s="355">
        <f>' Buget comp 1'!C17+' Buget comp 2'!C17+' Buget comp 3'!C17+' Buget comp 4'!C17+' Buget comp 5'!C17+' Buget comp 6'!C17+' Buget comp 7'!C17+' Buget comp 8'!C17+' Buget comp 9'!C17+' Buget comp 10'!C17</f>
        <v>0</v>
      </c>
      <c r="D17" s="355">
        <f>' Buget comp 1'!D17+' Buget comp 2'!D17+' Buget comp 3'!D17+' Buget comp 4'!D17+' Buget comp 5'!D17+' Buget comp 6'!D17+' Buget comp 7'!D17+' Buget comp 8'!D17+' Buget comp 9'!D17+' Buget comp 10'!D17</f>
        <v>0</v>
      </c>
      <c r="E17" s="286">
        <f>C17+D17</f>
        <v>0</v>
      </c>
      <c r="F17" s="355">
        <f>' Buget comp 1'!F17+' Buget comp 2'!F17+' Buget comp 3'!F17+' Buget comp 4'!F17+' Buget comp 5'!F17+' Buget comp 6'!F17+' Buget comp 7'!F17+' Buget comp 8'!F17+' Buget comp 9'!F17+' Buget comp 10'!F17</f>
        <v>0</v>
      </c>
      <c r="G17" s="355">
        <f>' Buget comp 1'!G17+' Buget comp 2'!G17+' Buget comp 3'!G17+' Buget comp 4'!G17+' Buget comp 5'!G17+' Buget comp 6'!G17+' Buget comp 7'!G17+' Buget comp 8'!G17+' Buget comp 9'!G17+' Buget comp 10'!G17</f>
        <v>0</v>
      </c>
      <c r="H17" s="286">
        <f>F17+G17</f>
        <v>0</v>
      </c>
      <c r="I17" s="405">
        <f t="shared" ref="I17:I22" si="0">E17+H17</f>
        <v>0</v>
      </c>
      <c r="J17" s="432">
        <v>14</v>
      </c>
      <c r="K17" s="433">
        <v>42</v>
      </c>
      <c r="L17" s="357"/>
    </row>
    <row r="18" spans="1:12" s="352" customFormat="1" x14ac:dyDescent="0.3">
      <c r="A18" s="207" t="s">
        <v>37</v>
      </c>
      <c r="B18" s="210" t="s">
        <v>333</v>
      </c>
      <c r="C18" s="355">
        <f>' Buget comp 1'!C18+' Buget comp 2'!C18+' Buget comp 3'!C18+' Buget comp 4'!C18+' Buget comp 5'!C18+' Buget comp 6'!C18+' Buget comp 7'!C18+' Buget comp 8'!C18+' Buget comp 9'!C18+' Buget comp 10'!C18</f>
        <v>0</v>
      </c>
      <c r="D18" s="355">
        <f>' Buget comp 1'!D18+' Buget comp 2'!D18+' Buget comp 3'!D18+' Buget comp 4'!D18+' Buget comp 5'!D18+' Buget comp 6'!D18+' Buget comp 7'!D18+' Buget comp 8'!D18+' Buget comp 9'!D18+' Buget comp 10'!D18</f>
        <v>0</v>
      </c>
      <c r="E18" s="286">
        <f>C18+D18</f>
        <v>0</v>
      </c>
      <c r="F18" s="355">
        <f>' Buget comp 1'!F18+' Buget comp 2'!F18+' Buget comp 3'!F18+' Buget comp 4'!F18+' Buget comp 5'!F18+' Buget comp 6'!F18+' Buget comp 7'!F18+' Buget comp 8'!F18+' Buget comp 9'!F18+' Buget comp 10'!F18</f>
        <v>0</v>
      </c>
      <c r="G18" s="355">
        <f>' Buget comp 1'!G18+' Buget comp 2'!G18+' Buget comp 3'!G18+' Buget comp 4'!G18+' Buget comp 5'!G18+' Buget comp 6'!G18+' Buget comp 7'!G18+' Buget comp 8'!G18+' Buget comp 9'!G18+' Buget comp 10'!G18</f>
        <v>0</v>
      </c>
      <c r="H18" s="286">
        <f>F18+G18</f>
        <v>0</v>
      </c>
      <c r="I18" s="405">
        <f t="shared" si="0"/>
        <v>0</v>
      </c>
      <c r="J18" s="432">
        <v>14</v>
      </c>
      <c r="K18" s="433">
        <v>43</v>
      </c>
      <c r="L18" s="357"/>
    </row>
    <row r="19" spans="1:12" s="352" customFormat="1" x14ac:dyDescent="0.3">
      <c r="A19" s="207" t="s">
        <v>38</v>
      </c>
      <c r="B19" s="208" t="s">
        <v>39</v>
      </c>
      <c r="C19" s="355">
        <f>' Buget comp 1'!C19+' Buget comp 2'!C19+' Buget comp 3'!C19+' Buget comp 4'!C19+' Buget comp 5'!C19+' Buget comp 6'!C19+' Buget comp 7'!C19+' Buget comp 8'!C19+' Buget comp 9'!C19+' Buget comp 10'!C19</f>
        <v>0</v>
      </c>
      <c r="D19" s="355">
        <f>' Buget comp 1'!D19+' Buget comp 2'!D19+' Buget comp 3'!D19+' Buget comp 4'!D19+' Buget comp 5'!D19+' Buget comp 6'!D19+' Buget comp 7'!D19+' Buget comp 8'!D19+' Buget comp 9'!D19+' Buget comp 10'!D19</f>
        <v>0</v>
      </c>
      <c r="E19" s="286">
        <f t="shared" ref="E19:E21" si="1">C19+D19</f>
        <v>0</v>
      </c>
      <c r="F19" s="355">
        <f>' Buget comp 1'!F19+' Buget comp 2'!F19+' Buget comp 3'!F19+' Buget comp 4'!F19+' Buget comp 5'!F19+' Buget comp 6'!F19+' Buget comp 7'!F19+' Buget comp 8'!F19+' Buget comp 9'!F19+' Buget comp 10'!F19</f>
        <v>0</v>
      </c>
      <c r="G19" s="355">
        <f>' Buget comp 1'!G19+' Buget comp 2'!G19+' Buget comp 3'!G19+' Buget comp 4'!G19+' Buget comp 5'!G19+' Buget comp 6'!G19+' Buget comp 7'!G19+' Buget comp 8'!G19+' Buget comp 9'!G19+' Buget comp 10'!G19</f>
        <v>0</v>
      </c>
      <c r="H19" s="286">
        <f t="shared" ref="H19:H21" si="2">F19+G19</f>
        <v>0</v>
      </c>
      <c r="I19" s="405">
        <f t="shared" si="0"/>
        <v>0</v>
      </c>
      <c r="J19" s="432">
        <v>14</v>
      </c>
      <c r="K19" s="433">
        <v>44</v>
      </c>
      <c r="L19" s="357"/>
    </row>
    <row r="20" spans="1:12" s="352" customFormat="1" x14ac:dyDescent="0.3">
      <c r="A20" s="207" t="s">
        <v>40</v>
      </c>
      <c r="B20" s="208" t="s">
        <v>405</v>
      </c>
      <c r="C20" s="355">
        <f>' Buget comp 1'!C20+' Buget comp 2'!C20+' Buget comp 3'!C20+' Buget comp 4'!C20+' Buget comp 5'!C20+' Buget comp 6'!C20+' Buget comp 7'!C20+' Buget comp 8'!C20+' Buget comp 9'!C20+' Buget comp 10'!C20</f>
        <v>0</v>
      </c>
      <c r="D20" s="355">
        <f>' Buget comp 1'!D20+' Buget comp 2'!D20+' Buget comp 3'!D20+' Buget comp 4'!D20+' Buget comp 5'!D20+' Buget comp 6'!D20+' Buget comp 7'!D20+' Buget comp 8'!D20+' Buget comp 9'!D20+' Buget comp 10'!D20</f>
        <v>0</v>
      </c>
      <c r="E20" s="286">
        <f t="shared" si="1"/>
        <v>0</v>
      </c>
      <c r="F20" s="355">
        <f>' Buget comp 1'!F20+' Buget comp 2'!F20+' Buget comp 3'!F20+' Buget comp 4'!F20+' Buget comp 5'!F20+' Buget comp 6'!F20+' Buget comp 7'!F20+' Buget comp 8'!F20+' Buget comp 9'!F20+' Buget comp 10'!F20</f>
        <v>0</v>
      </c>
      <c r="G20" s="355">
        <f>' Buget comp 1'!G20+' Buget comp 2'!G20+' Buget comp 3'!G20+' Buget comp 4'!G20+' Buget comp 5'!G20+' Buget comp 6'!G20+' Buget comp 7'!G20+' Buget comp 8'!G20+' Buget comp 9'!G20+' Buget comp 10'!G20</f>
        <v>0</v>
      </c>
      <c r="H20" s="286">
        <f t="shared" si="2"/>
        <v>0</v>
      </c>
      <c r="I20" s="405">
        <f t="shared" si="0"/>
        <v>0</v>
      </c>
      <c r="J20" s="432">
        <v>14</v>
      </c>
      <c r="K20" s="433">
        <v>45</v>
      </c>
      <c r="L20" s="357"/>
    </row>
    <row r="21" spans="1:12" s="352" customFormat="1" x14ac:dyDescent="0.3">
      <c r="A21" s="207" t="s">
        <v>382</v>
      </c>
      <c r="B21" s="208" t="s">
        <v>406</v>
      </c>
      <c r="C21" s="355">
        <f>' Buget comp 1'!C21+' Buget comp 2'!C21+' Buget comp 3'!C21+' Buget comp 4'!C21+' Buget comp 5'!C21+' Buget comp 6'!C21+' Buget comp 7'!C21+' Buget comp 8'!C21+' Buget comp 9'!C21+' Buget comp 10'!C21</f>
        <v>0</v>
      </c>
      <c r="D21" s="355">
        <f>' Buget comp 1'!D21+' Buget comp 2'!D21+' Buget comp 3'!D21+' Buget comp 4'!D21+' Buget comp 5'!D21+' Buget comp 6'!D21+' Buget comp 7'!D21+' Buget comp 8'!D21+' Buget comp 9'!D21+' Buget comp 10'!D21</f>
        <v>0</v>
      </c>
      <c r="E21" s="286">
        <f t="shared" si="1"/>
        <v>0</v>
      </c>
      <c r="F21" s="355">
        <f>' Buget comp 1'!F21+' Buget comp 2'!F21+' Buget comp 3'!F21+' Buget comp 4'!F21+' Buget comp 5'!F21+' Buget comp 6'!F21+' Buget comp 7'!F21+' Buget comp 8'!F21+' Buget comp 9'!F21+' Buget comp 10'!F21</f>
        <v>0</v>
      </c>
      <c r="G21" s="355">
        <f>' Buget comp 1'!G21+' Buget comp 2'!G21+' Buget comp 3'!G21+' Buget comp 4'!G21+' Buget comp 5'!G21+' Buget comp 6'!G21+' Buget comp 7'!G21+' Buget comp 8'!G21+' Buget comp 9'!G21+' Buget comp 10'!G21</f>
        <v>0</v>
      </c>
      <c r="H21" s="286">
        <f t="shared" si="2"/>
        <v>0</v>
      </c>
      <c r="I21" s="405">
        <f t="shared" si="0"/>
        <v>0</v>
      </c>
      <c r="J21" s="432">
        <v>14</v>
      </c>
      <c r="K21" s="433">
        <v>46</v>
      </c>
      <c r="L21" s="357"/>
    </row>
    <row r="22" spans="1:12" s="359" customFormat="1" ht="15" thickBot="1" x14ac:dyDescent="0.35">
      <c r="A22" s="410"/>
      <c r="B22" s="411" t="s">
        <v>41</v>
      </c>
      <c r="C22" s="412">
        <f>SUM(C17:C21)</f>
        <v>0</v>
      </c>
      <c r="D22" s="412">
        <f>SUM(D17:D21)</f>
        <v>0</v>
      </c>
      <c r="E22" s="413">
        <f>C22+D22</f>
        <v>0</v>
      </c>
      <c r="F22" s="412">
        <f>SUM(F17:F21)</f>
        <v>0</v>
      </c>
      <c r="G22" s="412">
        <f>SUM(G17:G21)</f>
        <v>0</v>
      </c>
      <c r="H22" s="413">
        <f>F22+G22</f>
        <v>0</v>
      </c>
      <c r="I22" s="414">
        <f t="shared" si="0"/>
        <v>0</v>
      </c>
      <c r="J22" s="438"/>
      <c r="K22" s="439"/>
      <c r="L22" s="357"/>
    </row>
    <row r="23" spans="1:12" s="352" customFormat="1" x14ac:dyDescent="0.3">
      <c r="A23" s="207">
        <v>4</v>
      </c>
      <c r="B23" s="463" t="s">
        <v>261</v>
      </c>
      <c r="C23" s="464"/>
      <c r="D23" s="464"/>
      <c r="E23" s="464"/>
      <c r="F23" s="464"/>
      <c r="G23" s="464"/>
      <c r="H23" s="464"/>
      <c r="I23" s="464"/>
      <c r="J23" s="430">
        <v>15</v>
      </c>
      <c r="K23" s="431"/>
      <c r="L23" s="357"/>
    </row>
    <row r="24" spans="1:12" s="359" customFormat="1" x14ac:dyDescent="0.3">
      <c r="A24" s="341" t="s">
        <v>42</v>
      </c>
      <c r="B24" s="339" t="s">
        <v>407</v>
      </c>
      <c r="C24" s="355">
        <f>' Buget comp 1'!C24+' Buget comp 2'!C24+' Buget comp 3'!C24+' Buget comp 4'!C24+' Buget comp 5'!C24+' Buget comp 6'!C24+' Buget comp 7'!C24+' Buget comp 8'!C24+' Buget comp 9'!C24+' Buget comp 10'!C24</f>
        <v>0</v>
      </c>
      <c r="D24" s="355">
        <f>' Buget comp 1'!D24+' Buget comp 2'!D24+' Buget comp 3'!D24+' Buget comp 4'!D24+' Buget comp 5'!D24+' Buget comp 6'!D24+' Buget comp 7'!D24+' Buget comp 8'!D24+' Buget comp 9'!D24+' Buget comp 10'!D24</f>
        <v>0</v>
      </c>
      <c r="E24" s="342">
        <f>C24+D24</f>
        <v>0</v>
      </c>
      <c r="F24" s="355">
        <f>' Buget comp 1'!F24+' Buget comp 2'!F24+' Buget comp 3'!F24+' Buget comp 4'!F24+' Buget comp 5'!F24+' Buget comp 6'!F24+' Buget comp 7'!F24+' Buget comp 8'!F24+' Buget comp 9'!F24+' Buget comp 10'!F24</f>
        <v>0</v>
      </c>
      <c r="G24" s="355">
        <f>' Buget comp 1'!G24+' Buget comp 2'!G24+' Buget comp 3'!G24+' Buget comp 4'!G24+' Buget comp 5'!G24+' Buget comp 6'!G24+' Buget comp 7'!G24+' Buget comp 8'!G24+' Buget comp 9'!G24+' Buget comp 10'!G24</f>
        <v>0</v>
      </c>
      <c r="H24" s="342">
        <f>F24+G24</f>
        <v>0</v>
      </c>
      <c r="I24" s="407">
        <f>E24+H24</f>
        <v>0</v>
      </c>
      <c r="J24" s="432">
        <v>15</v>
      </c>
      <c r="K24" s="433">
        <v>53</v>
      </c>
      <c r="L24" s="357"/>
    </row>
    <row r="25" spans="1:12" s="359" customFormat="1" ht="24" x14ac:dyDescent="0.3">
      <c r="A25" s="341" t="s">
        <v>361</v>
      </c>
      <c r="B25" s="340" t="s">
        <v>404</v>
      </c>
      <c r="C25" s="355">
        <f>' Buget comp 1'!C25+' Buget comp 2'!C25+' Buget comp 3'!C25+' Buget comp 4'!C25+' Buget comp 5'!C25+' Buget comp 6'!C25+' Buget comp 7'!C25+' Buget comp 8'!C25+' Buget comp 9'!C25+' Buget comp 10'!C25</f>
        <v>0</v>
      </c>
      <c r="D25" s="355">
        <f>' Buget comp 1'!D25+' Buget comp 2'!D25+' Buget comp 3'!D25+' Buget comp 4'!D25+' Buget comp 5'!D25+' Buget comp 6'!D25+' Buget comp 7'!D25+' Buget comp 8'!D25+' Buget comp 9'!D25+' Buget comp 10'!D25</f>
        <v>0</v>
      </c>
      <c r="E25" s="342">
        <f t="shared" ref="E25:E26" si="3">C25+D25</f>
        <v>0</v>
      </c>
      <c r="F25" s="355">
        <f>' Buget comp 1'!F25+' Buget comp 2'!F25+' Buget comp 3'!F25+' Buget comp 4'!F25+' Buget comp 5'!F25+' Buget comp 6'!F25+' Buget comp 7'!F25+' Buget comp 8'!F25+' Buget comp 9'!F25+' Buget comp 10'!F25</f>
        <v>0</v>
      </c>
      <c r="G25" s="355">
        <f>' Buget comp 1'!G25+' Buget comp 2'!G25+' Buget comp 3'!G25+' Buget comp 4'!G25+' Buget comp 5'!G25+' Buget comp 6'!G25+' Buget comp 7'!G25+' Buget comp 8'!G25+' Buget comp 9'!G25+' Buget comp 10'!G25</f>
        <v>0</v>
      </c>
      <c r="H25" s="342">
        <f t="shared" ref="H25:H26" si="4">F25+G25</f>
        <v>0</v>
      </c>
      <c r="I25" s="407">
        <f t="shared" ref="I25:I26" si="5">E25+H25</f>
        <v>0</v>
      </c>
      <c r="J25" s="432">
        <v>15</v>
      </c>
      <c r="K25" s="433">
        <v>54</v>
      </c>
      <c r="L25" s="357"/>
    </row>
    <row r="26" spans="1:12" s="352" customFormat="1" x14ac:dyDescent="0.3">
      <c r="A26" s="207" t="s">
        <v>362</v>
      </c>
      <c r="B26" s="208" t="s">
        <v>334</v>
      </c>
      <c r="C26" s="355">
        <f>' Buget comp 1'!C26+' Buget comp 2'!C26+' Buget comp 3'!C26+' Buget comp 4'!C26+' Buget comp 5'!C26+' Buget comp 6'!C26+' Buget comp 7'!C26+' Buget comp 8'!C26+' Buget comp 9'!C26+' Buget comp 10'!C26</f>
        <v>0</v>
      </c>
      <c r="D26" s="355">
        <f>' Buget comp 1'!D26+' Buget comp 2'!D26+' Buget comp 3'!D26+' Buget comp 4'!D26+' Buget comp 5'!D26+' Buget comp 6'!D26+' Buget comp 7'!D26+' Buget comp 8'!D26+' Buget comp 9'!D26+' Buget comp 10'!D26</f>
        <v>0</v>
      </c>
      <c r="E26" s="342">
        <f t="shared" si="3"/>
        <v>0</v>
      </c>
      <c r="F26" s="355">
        <f>' Buget comp 1'!F26+' Buget comp 2'!F26+' Buget comp 3'!F26+' Buget comp 4'!F26+' Buget comp 5'!F26+' Buget comp 6'!F26+' Buget comp 7'!F26+' Buget comp 8'!F26+' Buget comp 9'!F26+' Buget comp 10'!F26</f>
        <v>0</v>
      </c>
      <c r="G26" s="355">
        <f>' Buget comp 1'!G26+' Buget comp 2'!G26+' Buget comp 3'!G26+' Buget comp 4'!G26+' Buget comp 5'!G26+' Buget comp 6'!G26+' Buget comp 7'!G26+' Buget comp 8'!G26+' Buget comp 9'!G26+' Buget comp 10'!G26</f>
        <v>0</v>
      </c>
      <c r="H26" s="342">
        <f t="shared" si="4"/>
        <v>0</v>
      </c>
      <c r="I26" s="407">
        <f t="shared" si="5"/>
        <v>0</v>
      </c>
      <c r="J26" s="432">
        <v>15</v>
      </c>
      <c r="K26" s="433">
        <v>56</v>
      </c>
      <c r="L26" s="357"/>
    </row>
    <row r="27" spans="1:12" s="359" customFormat="1" ht="15" thickBot="1" x14ac:dyDescent="0.35">
      <c r="A27" s="410"/>
      <c r="B27" s="411" t="s">
        <v>43</v>
      </c>
      <c r="C27" s="412">
        <f>SUM(C24:C26)</f>
        <v>0</v>
      </c>
      <c r="D27" s="412">
        <f>SUM(D24:D26)</f>
        <v>0</v>
      </c>
      <c r="E27" s="412">
        <f>C27+D27</f>
        <v>0</v>
      </c>
      <c r="F27" s="412">
        <f>SUM(F24:F26)</f>
        <v>0</v>
      </c>
      <c r="G27" s="412">
        <f>SUM(G24:G26)</f>
        <v>0</v>
      </c>
      <c r="H27" s="413">
        <f>F27+G27</f>
        <v>0</v>
      </c>
      <c r="I27" s="415">
        <f>H27+E27</f>
        <v>0</v>
      </c>
      <c r="J27" s="438"/>
      <c r="K27" s="439"/>
      <c r="L27" s="357"/>
    </row>
    <row r="28" spans="1:12" s="352" customFormat="1" x14ac:dyDescent="0.3">
      <c r="A28" s="207" t="s">
        <v>44</v>
      </c>
      <c r="B28" s="463" t="s">
        <v>335</v>
      </c>
      <c r="C28" s="464"/>
      <c r="D28" s="464"/>
      <c r="E28" s="464"/>
      <c r="F28" s="464"/>
      <c r="G28" s="464"/>
      <c r="H28" s="464"/>
      <c r="I28" s="464"/>
      <c r="J28" s="430">
        <v>16</v>
      </c>
      <c r="K28" s="431"/>
      <c r="L28" s="357"/>
    </row>
    <row r="29" spans="1:12" s="352" customFormat="1" x14ac:dyDescent="0.3">
      <c r="A29" s="207" t="s">
        <v>363</v>
      </c>
      <c r="B29" s="208" t="s">
        <v>336</v>
      </c>
      <c r="C29" s="355">
        <f>' Buget comp 1'!C29+' Buget comp 2'!C29+' Buget comp 3'!C29+' Buget comp 4'!C29+' Buget comp 5'!C29+' Buget comp 6'!C29+' Buget comp 7'!C29+' Buget comp 8'!C29+' Buget comp 9'!C29+' Buget comp 10'!C29</f>
        <v>0</v>
      </c>
      <c r="D29" s="355">
        <f>' Buget comp 1'!D29+' Buget comp 2'!D29+' Buget comp 3'!D29+' Buget comp 4'!D29+' Buget comp 5'!D29+' Buget comp 6'!D29+' Buget comp 7'!D29+' Buget comp 8'!D29+' Buget comp 9'!D29+' Buget comp 10'!D29</f>
        <v>0</v>
      </c>
      <c r="E29" s="342">
        <f t="shared" ref="E29:E31" si="6">C29+D29</f>
        <v>0</v>
      </c>
      <c r="F29" s="355">
        <f>' Buget comp 1'!F29+' Buget comp 2'!F29+' Buget comp 3'!F29+' Buget comp 4'!F29+' Buget comp 5'!F29+' Buget comp 6'!F29+' Buget comp 7'!F29+' Buget comp 8'!F29+' Buget comp 9'!F29+' Buget comp 10'!F29</f>
        <v>0</v>
      </c>
      <c r="G29" s="355">
        <f>' Buget comp 1'!G29+' Buget comp 2'!G29+' Buget comp 3'!G29+' Buget comp 4'!G29+' Buget comp 5'!G29+' Buget comp 6'!G29+' Buget comp 7'!G29+' Buget comp 8'!G29+' Buget comp 9'!G29+' Buget comp 10'!G29</f>
        <v>0</v>
      </c>
      <c r="H29" s="342">
        <f>F29+G29</f>
        <v>0</v>
      </c>
      <c r="I29" s="407">
        <f>E29+H29</f>
        <v>0</v>
      </c>
      <c r="J29" s="432">
        <v>16</v>
      </c>
      <c r="K29" s="433"/>
      <c r="L29" s="357"/>
    </row>
    <row r="30" spans="1:12" s="352" customFormat="1" ht="30" customHeight="1" x14ac:dyDescent="0.3">
      <c r="A30" s="207" t="s">
        <v>337</v>
      </c>
      <c r="B30" s="208" t="s">
        <v>408</v>
      </c>
      <c r="C30" s="355">
        <f>' Buget comp 1'!C30+' Buget comp 2'!C30+' Buget comp 3'!C30+' Buget comp 4'!C30+' Buget comp 5'!C30+' Buget comp 6'!C30+' Buget comp 7'!C30+' Buget comp 8'!C30+' Buget comp 9'!C30+' Buget comp 10'!C30</f>
        <v>0</v>
      </c>
      <c r="D30" s="355">
        <f>' Buget comp 1'!D30+' Buget comp 2'!D30+' Buget comp 3'!D30+' Buget comp 4'!D30+' Buget comp 5'!D30+' Buget comp 6'!D30+' Buget comp 7'!D30+' Buget comp 8'!D30+' Buget comp 9'!D30+' Buget comp 10'!D30</f>
        <v>0</v>
      </c>
      <c r="E30" s="342">
        <f t="shared" si="6"/>
        <v>0</v>
      </c>
      <c r="F30" s="355">
        <f>' Buget comp 1'!F30+' Buget comp 2'!F30+' Buget comp 3'!F30+' Buget comp 4'!F30+' Buget comp 5'!F30+' Buget comp 6'!F30+' Buget comp 7'!F30+' Buget comp 8'!F30+' Buget comp 9'!F30+' Buget comp 10'!F30</f>
        <v>0</v>
      </c>
      <c r="G30" s="355">
        <f>' Buget comp 1'!G30+' Buget comp 2'!G30+' Buget comp 3'!G30+' Buget comp 4'!G30+' Buget comp 5'!G30+' Buget comp 6'!G30+' Buget comp 7'!G30+' Buget comp 8'!G30+' Buget comp 9'!G30+' Buget comp 10'!G30</f>
        <v>0</v>
      </c>
      <c r="H30" s="342">
        <f t="shared" ref="H30:H33" si="7">F30+G30</f>
        <v>0</v>
      </c>
      <c r="I30" s="407">
        <f t="shared" ref="I30:I33" si="8">E30+H30</f>
        <v>0</v>
      </c>
      <c r="J30" s="432">
        <v>16</v>
      </c>
      <c r="K30" s="433">
        <v>57</v>
      </c>
      <c r="L30" s="357"/>
    </row>
    <row r="31" spans="1:12" s="352" customFormat="1" x14ac:dyDescent="0.3">
      <c r="A31" s="207" t="s">
        <v>338</v>
      </c>
      <c r="B31" s="208" t="s">
        <v>15</v>
      </c>
      <c r="C31" s="355">
        <f>' Buget comp 1'!C31+' Buget comp 2'!C31+' Buget comp 3'!C31+' Buget comp 4'!C31+' Buget comp 5'!C31+' Buget comp 6'!C31+' Buget comp 7'!C31+' Buget comp 8'!C31+' Buget comp 9'!C31+' Buget comp 10'!C31</f>
        <v>0</v>
      </c>
      <c r="D31" s="355">
        <f>' Buget comp 1'!D31+' Buget comp 2'!D31+' Buget comp 3'!D31+' Buget comp 4'!D31+' Buget comp 5'!D31+' Buget comp 6'!D31+' Buget comp 7'!D31+' Buget comp 8'!D31+' Buget comp 9'!D31+' Buget comp 10'!D31</f>
        <v>0</v>
      </c>
      <c r="E31" s="342">
        <f t="shared" si="6"/>
        <v>0</v>
      </c>
      <c r="F31" s="355">
        <f>' Buget comp 1'!F31+' Buget comp 2'!F31+' Buget comp 3'!F31+' Buget comp 4'!F31+' Buget comp 5'!F31+' Buget comp 6'!F31+' Buget comp 7'!F31+' Buget comp 8'!F31+' Buget comp 9'!F31+' Buget comp 10'!F31</f>
        <v>0</v>
      </c>
      <c r="G31" s="355">
        <f>' Buget comp 1'!G31+' Buget comp 2'!G31+' Buget comp 3'!G31+' Buget comp 4'!G31+' Buget comp 5'!G31+' Buget comp 6'!G31+' Buget comp 7'!G31+' Buget comp 8'!G31+' Buget comp 9'!G31+' Buget comp 10'!G31</f>
        <v>0</v>
      </c>
      <c r="H31" s="342">
        <f t="shared" si="7"/>
        <v>0</v>
      </c>
      <c r="I31" s="407">
        <f t="shared" si="8"/>
        <v>0</v>
      </c>
      <c r="J31" s="432">
        <v>16</v>
      </c>
      <c r="K31" s="433">
        <v>58</v>
      </c>
      <c r="L31" s="357"/>
    </row>
    <row r="32" spans="1:12" s="352" customFormat="1" x14ac:dyDescent="0.3">
      <c r="A32" s="207" t="s">
        <v>364</v>
      </c>
      <c r="B32" s="208" t="s">
        <v>409</v>
      </c>
      <c r="C32" s="355">
        <f>' Buget comp 1'!C32+' Buget comp 2'!C32+' Buget comp 3'!C32+' Buget comp 4'!C32+' Buget comp 5'!C32+' Buget comp 6'!C32+' Buget comp 7'!C32+' Buget comp 8'!C32+' Buget comp 9'!C32+' Buget comp 10'!C32</f>
        <v>0</v>
      </c>
      <c r="D32" s="355">
        <f>' Buget comp 1'!D32+' Buget comp 2'!D32+' Buget comp 3'!D32+' Buget comp 4'!D32+' Buget comp 5'!D32+' Buget comp 6'!D32+' Buget comp 7'!D32+' Buget comp 8'!D32+' Buget comp 9'!D32+' Buget comp 10'!D32</f>
        <v>0</v>
      </c>
      <c r="E32" s="342">
        <f>C32+D32</f>
        <v>0</v>
      </c>
      <c r="F32" s="355">
        <f>' Buget comp 1'!F32+' Buget comp 2'!F32+' Buget comp 3'!F32+' Buget comp 4'!F32+' Buget comp 5'!F32+' Buget comp 6'!F32+' Buget comp 7'!F32+' Buget comp 8'!F32+' Buget comp 9'!F32+' Buget comp 10'!F32</f>
        <v>0</v>
      </c>
      <c r="G32" s="355">
        <f>' Buget comp 1'!G32+' Buget comp 2'!G32+' Buget comp 3'!G32+' Buget comp 4'!G32+' Buget comp 5'!G32+' Buget comp 6'!G32+' Buget comp 7'!G32+' Buget comp 8'!G32+' Buget comp 9'!G32+' Buget comp 10'!G32</f>
        <v>0</v>
      </c>
      <c r="H32" s="342">
        <f t="shared" si="7"/>
        <v>0</v>
      </c>
      <c r="I32" s="407">
        <f t="shared" si="8"/>
        <v>0</v>
      </c>
      <c r="J32" s="432">
        <v>17</v>
      </c>
      <c r="K32" s="433">
        <v>59</v>
      </c>
      <c r="L32" s="357"/>
    </row>
    <row r="33" spans="1:12" s="352" customFormat="1" x14ac:dyDescent="0.3">
      <c r="A33" s="207" t="s">
        <v>365</v>
      </c>
      <c r="B33" s="208" t="s">
        <v>262</v>
      </c>
      <c r="C33" s="355">
        <f>' Buget comp 1'!C33+' Buget comp 2'!C33+' Buget comp 3'!C33+' Buget comp 4'!C33+' Buget comp 5'!C33+' Buget comp 6'!C33+' Buget comp 7'!C33+' Buget comp 8'!C33+' Buget comp 9'!C33+' Buget comp 10'!C33</f>
        <v>0</v>
      </c>
      <c r="D33" s="355">
        <f>' Buget comp 1'!D33+' Buget comp 2'!D33+' Buget comp 3'!D33+' Buget comp 4'!D33+' Buget comp 5'!D33+' Buget comp 6'!D33+' Buget comp 7'!D33+' Buget comp 8'!D33+' Buget comp 9'!D33+' Buget comp 10'!D33</f>
        <v>0</v>
      </c>
      <c r="E33" s="342">
        <f>C33+D33</f>
        <v>0</v>
      </c>
      <c r="F33" s="355">
        <f>' Buget comp 1'!F33+' Buget comp 2'!F33+' Buget comp 3'!F33+' Buget comp 4'!F33+' Buget comp 5'!F33+' Buget comp 6'!F33+' Buget comp 7'!F33+' Buget comp 8'!F33+' Buget comp 9'!F33+' Buget comp 10'!F33</f>
        <v>0</v>
      </c>
      <c r="G33" s="355">
        <f>' Buget comp 1'!G33+' Buget comp 2'!G33+' Buget comp 3'!G33+' Buget comp 4'!G33+' Buget comp 5'!G33+' Buget comp 6'!G33+' Buget comp 7'!G33+' Buget comp 8'!G33+' Buget comp 9'!G33+' Buget comp 10'!G33</f>
        <v>0</v>
      </c>
      <c r="H33" s="342">
        <f t="shared" si="7"/>
        <v>0</v>
      </c>
      <c r="I33" s="407">
        <f t="shared" si="8"/>
        <v>0</v>
      </c>
      <c r="J33" s="432">
        <v>18</v>
      </c>
      <c r="K33" s="433">
        <v>60</v>
      </c>
      <c r="L33" s="357"/>
    </row>
    <row r="34" spans="1:12" s="359" customFormat="1" ht="15" thickBot="1" x14ac:dyDescent="0.35">
      <c r="A34" s="410"/>
      <c r="B34" s="411" t="s">
        <v>254</v>
      </c>
      <c r="C34" s="412">
        <f>C33+C32+C29</f>
        <v>0</v>
      </c>
      <c r="D34" s="412">
        <f>D33+D32+D29</f>
        <v>0</v>
      </c>
      <c r="E34" s="413">
        <f>C34+D34</f>
        <v>0</v>
      </c>
      <c r="F34" s="412">
        <f t="shared" ref="F34:G34" si="9">F33+F32+F29</f>
        <v>0</v>
      </c>
      <c r="G34" s="412">
        <f t="shared" si="9"/>
        <v>0</v>
      </c>
      <c r="H34" s="413">
        <f>F34+G34</f>
        <v>0</v>
      </c>
      <c r="I34" s="414">
        <f>E34+H34</f>
        <v>0</v>
      </c>
      <c r="J34" s="438"/>
      <c r="K34" s="439"/>
      <c r="L34" s="357"/>
    </row>
    <row r="35" spans="1:12" s="352" customFormat="1" x14ac:dyDescent="0.3">
      <c r="A35" s="207" t="s">
        <v>45</v>
      </c>
      <c r="B35" s="463" t="s">
        <v>387</v>
      </c>
      <c r="C35" s="464"/>
      <c r="D35" s="464"/>
      <c r="E35" s="464"/>
      <c r="F35" s="464"/>
      <c r="G35" s="464"/>
      <c r="H35" s="464"/>
      <c r="I35" s="464"/>
      <c r="J35" s="430">
        <v>8</v>
      </c>
      <c r="K35" s="431"/>
      <c r="L35" s="357"/>
    </row>
    <row r="36" spans="1:12" s="352" customFormat="1" ht="24" x14ac:dyDescent="0.3">
      <c r="A36" s="207" t="s">
        <v>366</v>
      </c>
      <c r="B36" s="208" t="s">
        <v>265</v>
      </c>
      <c r="C36" s="355">
        <f>' Buget comp 1'!C36+' Buget comp 2'!C36+' Buget comp 3'!C36+' Buget comp 4'!C36+' Buget comp 5'!C36+' Buget comp 6'!C36+' Buget comp 7'!C36+' Buget comp 8'!C36+' Buget comp 9'!C36+' Buget comp 10'!C36</f>
        <v>0</v>
      </c>
      <c r="D36" s="355">
        <f>' Buget comp 1'!D36+' Buget comp 2'!D36+' Buget comp 3'!D36+' Buget comp 4'!D36+' Buget comp 5'!D36+' Buget comp 6'!D36+' Buget comp 7'!D36+' Buget comp 8'!D36+' Buget comp 9'!D36+' Buget comp 10'!D36</f>
        <v>0</v>
      </c>
      <c r="E36" s="286">
        <f>C36+D36</f>
        <v>0</v>
      </c>
      <c r="F36" s="355">
        <f>' Buget comp 1'!F36+' Buget comp 2'!F36+' Buget comp 3'!F36+' Buget comp 4'!F36+' Buget comp 5'!F36+' Buget comp 6'!F36+' Buget comp 7'!F36+' Buget comp 8'!F36+' Buget comp 9'!F36+' Buget comp 10'!F36</f>
        <v>0</v>
      </c>
      <c r="G36" s="355">
        <f>' Buget comp 1'!G36+' Buget comp 2'!G36+' Buget comp 3'!G36+' Buget comp 4'!G36+' Buget comp 5'!G36+' Buget comp 6'!G36+' Buget comp 7'!G36+' Buget comp 8'!G36+' Buget comp 9'!G36+' Buget comp 10'!G36</f>
        <v>0</v>
      </c>
      <c r="H36" s="286">
        <f>F36+G36</f>
        <v>0</v>
      </c>
      <c r="I36" s="405">
        <f>E36+H36</f>
        <v>0</v>
      </c>
      <c r="J36" s="432">
        <v>8</v>
      </c>
      <c r="K36" s="433">
        <v>17</v>
      </c>
      <c r="L36" s="357"/>
    </row>
    <row r="37" spans="1:12" s="359" customFormat="1" ht="15" thickBot="1" x14ac:dyDescent="0.35">
      <c r="A37" s="416"/>
      <c r="B37" s="411" t="s">
        <v>255</v>
      </c>
      <c r="C37" s="412">
        <f>SUM(C36:C36)</f>
        <v>0</v>
      </c>
      <c r="D37" s="412">
        <f>SUM(D36:D36)</f>
        <v>0</v>
      </c>
      <c r="E37" s="413">
        <f>C37+D37</f>
        <v>0</v>
      </c>
      <c r="F37" s="412">
        <f>SUM(F36:F36)</f>
        <v>0</v>
      </c>
      <c r="G37" s="412">
        <f>SUM(G36:G36)</f>
        <v>0</v>
      </c>
      <c r="H37" s="413">
        <f>F37+G37</f>
        <v>0</v>
      </c>
      <c r="I37" s="414">
        <f>E37+H37</f>
        <v>0</v>
      </c>
      <c r="J37" s="438"/>
      <c r="K37" s="439"/>
      <c r="L37" s="357"/>
    </row>
    <row r="38" spans="1:12" s="361" customFormat="1" x14ac:dyDescent="0.3">
      <c r="A38" s="212" t="s">
        <v>46</v>
      </c>
      <c r="B38" s="463" t="s">
        <v>339</v>
      </c>
      <c r="C38" s="464"/>
      <c r="D38" s="464"/>
      <c r="E38" s="464"/>
      <c r="F38" s="464"/>
      <c r="G38" s="464"/>
      <c r="H38" s="464"/>
      <c r="I38" s="464"/>
      <c r="J38" s="440">
        <v>7</v>
      </c>
      <c r="K38" s="431"/>
      <c r="L38" s="357"/>
    </row>
    <row r="39" spans="1:12" s="352" customFormat="1" x14ac:dyDescent="0.3">
      <c r="A39" s="207" t="s">
        <v>367</v>
      </c>
      <c r="B39" s="208" t="s">
        <v>266</v>
      </c>
      <c r="C39" s="355">
        <f>' Buget comp 1'!C39+' Buget comp 2'!C39+' Buget comp 3'!C39+' Buget comp 4'!C39+' Buget comp 5'!C39+' Buget comp 6'!C39+' Buget comp 7'!C39+' Buget comp 8'!C39+' Buget comp 9'!C39+' Buget comp 10'!C39</f>
        <v>0</v>
      </c>
      <c r="D39" s="355">
        <f>' Buget comp 1'!D39+' Buget comp 2'!D39+' Buget comp 3'!D39+' Buget comp 4'!D39+' Buget comp 5'!D39+' Buget comp 6'!D39+' Buget comp 7'!D39+' Buget comp 8'!D39+' Buget comp 9'!D39+' Buget comp 10'!D39</f>
        <v>0</v>
      </c>
      <c r="E39" s="286">
        <f>C39+D39</f>
        <v>0</v>
      </c>
      <c r="F39" s="355">
        <f>' Buget comp 1'!F39+' Buget comp 2'!F39+' Buget comp 3'!F39+' Buget comp 4'!F39+' Buget comp 5'!F39+' Buget comp 6'!F39+' Buget comp 7'!F39+' Buget comp 8'!F39+' Buget comp 9'!F39+' Buget comp 10'!F39</f>
        <v>0</v>
      </c>
      <c r="G39" s="355">
        <f>' Buget comp 1'!G39+' Buget comp 2'!G39+' Buget comp 3'!G39+' Buget comp 4'!G39+' Buget comp 5'!G39+' Buget comp 6'!G39+' Buget comp 7'!G39+' Buget comp 8'!G39+' Buget comp 9'!G39+' Buget comp 10'!G39</f>
        <v>0</v>
      </c>
      <c r="H39" s="286">
        <f>F39+G39</f>
        <v>0</v>
      </c>
      <c r="I39" s="405">
        <f>E39+H39</f>
        <v>0</v>
      </c>
      <c r="J39" s="432">
        <v>7</v>
      </c>
      <c r="K39" s="433">
        <v>15</v>
      </c>
      <c r="L39" s="357"/>
    </row>
    <row r="40" spans="1:12" s="359" customFormat="1" ht="15" thickBot="1" x14ac:dyDescent="0.35">
      <c r="A40" s="410"/>
      <c r="B40" s="411" t="s">
        <v>267</v>
      </c>
      <c r="C40" s="412">
        <f>C39</f>
        <v>0</v>
      </c>
      <c r="D40" s="412">
        <f>D39</f>
        <v>0</v>
      </c>
      <c r="E40" s="413">
        <f>C40+D40</f>
        <v>0</v>
      </c>
      <c r="F40" s="412">
        <f>F39</f>
        <v>0</v>
      </c>
      <c r="G40" s="412">
        <f>G39</f>
        <v>0</v>
      </c>
      <c r="H40" s="413">
        <f>F40+G40</f>
        <v>0</v>
      </c>
      <c r="I40" s="414">
        <f>E40+H40</f>
        <v>0</v>
      </c>
      <c r="J40" s="434"/>
      <c r="K40" s="435"/>
      <c r="L40" s="357"/>
    </row>
    <row r="41" spans="1:12" s="363" customFormat="1" ht="21" customHeight="1" x14ac:dyDescent="0.3">
      <c r="A41" s="417"/>
      <c r="B41" s="418" t="s">
        <v>48</v>
      </c>
      <c r="C41" s="419">
        <f>C40+C37+C34+C27+C22+C15+C12</f>
        <v>0</v>
      </c>
      <c r="D41" s="419">
        <f>D40+D37+D34+D27+D22+D15+D12</f>
        <v>0</v>
      </c>
      <c r="E41" s="419">
        <f>C41+D41</f>
        <v>0</v>
      </c>
      <c r="F41" s="419">
        <f>F40+F37+F34+F27+F22+F15+F12</f>
        <v>0</v>
      </c>
      <c r="G41" s="419">
        <f>G40+G37+G34+G27+G22+G15+G12</f>
        <v>0</v>
      </c>
      <c r="H41" s="419">
        <f>F41+G41</f>
        <v>0</v>
      </c>
      <c r="I41" s="419">
        <f>E41+H41</f>
        <v>0</v>
      </c>
      <c r="J41" s="424"/>
      <c r="K41" s="423"/>
      <c r="L41" s="357"/>
    </row>
    <row r="42" spans="1:12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2" x14ac:dyDescent="0.3">
      <c r="A43" s="217"/>
      <c r="B43" s="218" t="s">
        <v>257</v>
      </c>
      <c r="C43" s="355">
        <f>' Buget comp 1'!C43+' Buget comp 2'!C43+' Buget comp 3'!C43+' Buget comp 4'!C43+' Buget comp 5'!C43+' Buget comp 6'!C43+' Buget comp 7'!C43+' Buget comp 8'!C43+' Buget comp 9'!C43+' Buget comp 10'!C43</f>
        <v>0</v>
      </c>
      <c r="D43" s="355">
        <f>' Buget comp 1'!D43+' Buget comp 2'!D43+' Buget comp 3'!D43+' Buget comp 4'!D43+' Buget comp 5'!D43+' Buget comp 6'!D43+' Buget comp 7'!D43+' Buget comp 8'!D43+' Buget comp 9'!D43+' Buget comp 10'!D43</f>
        <v>0</v>
      </c>
      <c r="E43" s="306">
        <f>C43+D43</f>
        <v>0</v>
      </c>
      <c r="F43" s="355">
        <f>' Buget comp 1'!F43+' Buget comp 2'!F43+' Buget comp 3'!F43+' Buget comp 4'!F43+' Buget comp 5'!F43+' Buget comp 6'!F43+' Buget comp 7'!F43+' Buget comp 8'!F43+' Buget comp 9'!F43+' Buget comp 10'!F43</f>
        <v>0</v>
      </c>
      <c r="G43" s="355">
        <f>' Buget comp 1'!G43+' Buget comp 2'!G43+' Buget comp 3'!G43+' Buget comp 4'!G43+' Buget comp 5'!G43+' Buget comp 6'!G43+' Buget comp 7'!G43+' Buget comp 8'!G43+' Buget comp 9'!G43+' Buget comp 10'!G43</f>
        <v>0</v>
      </c>
      <c r="H43" s="291">
        <f>F43+G43</f>
        <v>0</v>
      </c>
      <c r="I43" s="284">
        <f>E43+H43</f>
        <v>0</v>
      </c>
    </row>
    <row r="44" spans="1:12" s="57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J44" s="425"/>
      <c r="K44" s="426"/>
    </row>
    <row r="45" spans="1:12" x14ac:dyDescent="0.3">
      <c r="A45" s="220"/>
      <c r="B45" s="202"/>
      <c r="C45" s="282"/>
      <c r="D45" s="282"/>
      <c r="E45" s="283"/>
      <c r="F45" s="282"/>
      <c r="G45" s="282"/>
      <c r="H45" s="283"/>
      <c r="I45" s="283"/>
    </row>
    <row r="46" spans="1:12" x14ac:dyDescent="0.3">
      <c r="A46" s="221"/>
      <c r="B46" s="222" t="s">
        <v>114</v>
      </c>
      <c r="C46" s="282"/>
      <c r="D46" s="282"/>
      <c r="E46" s="283"/>
      <c r="F46" s="282"/>
      <c r="G46" s="282"/>
      <c r="H46" s="282"/>
      <c r="I46" s="282"/>
      <c r="J46" s="282"/>
      <c r="K46" s="409"/>
      <c r="L46" s="282"/>
    </row>
    <row r="47" spans="1:12" x14ac:dyDescent="0.3">
      <c r="A47" s="221"/>
      <c r="B47" s="223"/>
      <c r="C47" s="282"/>
      <c r="D47" s="282"/>
      <c r="E47" s="283"/>
      <c r="F47" s="282"/>
      <c r="G47" s="282"/>
      <c r="H47" s="283"/>
      <c r="I47" s="283"/>
    </row>
    <row r="48" spans="1:12" x14ac:dyDescent="0.3">
      <c r="A48" s="224" t="s">
        <v>49</v>
      </c>
      <c r="B48" s="224" t="s">
        <v>50</v>
      </c>
      <c r="C48" s="344"/>
      <c r="D48" s="390"/>
      <c r="E48" s="391"/>
      <c r="F48" s="390"/>
      <c r="G48" s="390"/>
      <c r="H48" s="391"/>
      <c r="I48" s="391"/>
    </row>
    <row r="49" spans="1:11" x14ac:dyDescent="0.3">
      <c r="A49" s="224" t="s">
        <v>51</v>
      </c>
      <c r="B49" s="224" t="s">
        <v>52</v>
      </c>
      <c r="C49" s="292">
        <f>' Buget comp 1'!C49+' Buget comp 2'!C49+' Buget comp 3'!C49+' Buget comp 4'!C49+' Buget comp 5'!C49+' Buget comp 6'!C49+' Buget comp 7'!C49+' Buget comp 8'!C49+' Buget comp 9'!C49+' Buget comp 10'!C49</f>
        <v>0</v>
      </c>
      <c r="D49" s="390"/>
      <c r="E49" s="391"/>
      <c r="F49" s="390"/>
      <c r="G49" s="390"/>
      <c r="H49" s="391"/>
      <c r="I49" s="391"/>
    </row>
    <row r="50" spans="1:11" x14ac:dyDescent="0.3">
      <c r="A50" s="225" t="s">
        <v>53</v>
      </c>
      <c r="B50" s="225" t="s">
        <v>54</v>
      </c>
      <c r="C50" s="292">
        <f>' Buget comp 1'!C50+' Buget comp 2'!C50+' Buget comp 3'!C50+' Buget comp 4'!C50+' Buget comp 5'!C50+' Buget comp 6'!C50+' Buget comp 7'!C50+' Buget comp 8'!C50+' Buget comp 9'!C50+' Buget comp 10'!C50</f>
        <v>0</v>
      </c>
      <c r="D50" s="390"/>
      <c r="E50" s="391"/>
      <c r="F50" s="390"/>
      <c r="G50" s="390"/>
      <c r="H50" s="391"/>
      <c r="I50" s="391"/>
    </row>
    <row r="51" spans="1:11" x14ac:dyDescent="0.3">
      <c r="A51" s="225" t="s">
        <v>55</v>
      </c>
      <c r="B51" s="225" t="s">
        <v>56</v>
      </c>
      <c r="C51" s="292">
        <f>' Buget comp 1'!C51+' Buget comp 2'!C51+' Buget comp 3'!C51+' Buget comp 4'!C51+' Buget comp 5'!C51+' Buget comp 6'!C51+' Buget comp 7'!C51+' Buget comp 8'!C51+' Buget comp 9'!C51+' Buget comp 10'!C51</f>
        <v>0</v>
      </c>
      <c r="D51" s="390"/>
      <c r="E51" s="391"/>
      <c r="F51" s="390"/>
      <c r="G51" s="390"/>
      <c r="H51" s="391"/>
      <c r="I51" s="391"/>
    </row>
    <row r="52" spans="1:11" x14ac:dyDescent="0.3">
      <c r="A52" s="224" t="s">
        <v>57</v>
      </c>
      <c r="B52" s="224" t="s">
        <v>58</v>
      </c>
      <c r="C52" s="292">
        <f>' Buget comp 1'!C52+' Buget comp 2'!C52+' Buget comp 3'!C52+' Buget comp 4'!C52+' Buget comp 5'!C52+' Buget comp 6'!C52+' Buget comp 7'!C52+' Buget comp 8'!C52+' Buget comp 9'!C52+' Buget comp 10'!C52</f>
        <v>0</v>
      </c>
      <c r="D52" s="390"/>
      <c r="E52" s="391"/>
      <c r="F52" s="390"/>
      <c r="G52" s="390"/>
      <c r="H52" s="391"/>
      <c r="I52" s="391"/>
    </row>
    <row r="53" spans="1:11" x14ac:dyDescent="0.3">
      <c r="A53" s="225" t="s">
        <v>53</v>
      </c>
      <c r="B53" s="225" t="s">
        <v>59</v>
      </c>
      <c r="C53" s="292">
        <f>' Buget comp 1'!C53+' Buget comp 2'!C53+' Buget comp 3'!C53+' Buget comp 4'!C53+' Buget comp 5'!C53+' Buget comp 6'!C53+' Buget comp 7'!C53+' Buget comp 8'!C53+' Buget comp 9'!C53+' Buget comp 10'!C53</f>
        <v>0</v>
      </c>
      <c r="D53" s="307" t="str">
        <f>IF(E41*40%&gt;C53,"Incorect","Corect")</f>
        <v>Corect</v>
      </c>
      <c r="E53" s="391"/>
      <c r="F53" s="390"/>
      <c r="G53" s="390"/>
      <c r="H53" s="391"/>
      <c r="I53" s="391"/>
    </row>
    <row r="54" spans="1:11" x14ac:dyDescent="0.3">
      <c r="A54" s="225" t="s">
        <v>55</v>
      </c>
      <c r="B54" s="225" t="s">
        <v>381</v>
      </c>
      <c r="C54" s="292">
        <f>' Buget comp 1'!C54+' Buget comp 2'!C54+' Buget comp 3'!C54+' Buget comp 4'!C54+' Buget comp 5'!C54+' Buget comp 6'!C54+' Buget comp 7'!C54+' Buget comp 8'!C54+' Buget comp 9'!C54+' Buget comp 10'!C54</f>
        <v>0</v>
      </c>
      <c r="D54" s="390"/>
      <c r="E54" s="391"/>
      <c r="F54" s="390"/>
      <c r="G54" s="390"/>
      <c r="H54" s="391"/>
      <c r="I54" s="391"/>
    </row>
    <row r="55" spans="1:11" x14ac:dyDescent="0.3">
      <c r="A55" s="224" t="s">
        <v>47</v>
      </c>
      <c r="B55" s="224" t="s">
        <v>60</v>
      </c>
      <c r="C55" s="292">
        <f>' Buget comp 1'!C55+' Buget comp 2'!C55+' Buget comp 3'!C55+' Buget comp 4'!C55+' Buget comp 5'!C55+' Buget comp 6'!C55+' Buget comp 7'!C55+' Buget comp 8'!C55+' Buget comp 9'!C55+' Buget comp 10'!C55</f>
        <v>0</v>
      </c>
      <c r="D55" s="390"/>
      <c r="E55" s="391"/>
      <c r="F55" s="390"/>
      <c r="G55" s="390"/>
      <c r="H55" s="391"/>
      <c r="I55" s="391"/>
    </row>
    <row r="56" spans="1:11" x14ac:dyDescent="0.3">
      <c r="A56" s="201"/>
      <c r="B56" s="202"/>
      <c r="C56" s="282"/>
      <c r="D56" s="282"/>
      <c r="E56" s="283"/>
      <c r="F56" s="282"/>
      <c r="G56" s="282"/>
      <c r="H56" s="283"/>
      <c r="I56" s="283"/>
    </row>
    <row r="57" spans="1:11" ht="14.25" customHeight="1" x14ac:dyDescent="0.3">
      <c r="A57" s="201"/>
      <c r="B57" s="202"/>
      <c r="C57" s="282"/>
      <c r="D57" s="282"/>
      <c r="E57" s="283"/>
      <c r="F57" s="282"/>
      <c r="G57" s="282"/>
      <c r="H57" s="283"/>
      <c r="I57" s="283"/>
    </row>
    <row r="58" spans="1:11" hidden="1" x14ac:dyDescent="0.3">
      <c r="A58" s="447" t="s">
        <v>17</v>
      </c>
      <c r="B58" s="449" t="s">
        <v>18</v>
      </c>
      <c r="C58" s="453" t="s">
        <v>19</v>
      </c>
      <c r="D58" s="454"/>
      <c r="E58" s="451" t="s">
        <v>20</v>
      </c>
      <c r="F58" s="453" t="s">
        <v>21</v>
      </c>
      <c r="G58" s="454"/>
      <c r="H58" s="451" t="s">
        <v>22</v>
      </c>
      <c r="I58" s="451" t="s">
        <v>14</v>
      </c>
    </row>
    <row r="59" spans="1:11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1" s="321" customForma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427"/>
      <c r="K60" s="426"/>
    </row>
    <row r="61" spans="1:11" x14ac:dyDescent="0.3">
      <c r="A61" s="227" t="s">
        <v>270</v>
      </c>
      <c r="B61" s="300" t="s">
        <v>317</v>
      </c>
      <c r="C61" s="344">
        <f>' Buget comp 1'!C61+' Buget comp 2'!C61+' Buget comp 3'!C61+' Buget comp 4'!C61+' Buget comp 5'!C61+' Buget comp 6'!C61+' Buget comp 7'!C61+' Buget comp 8'!C61+' Buget comp 9'!C61+' Buget comp 10'!C61</f>
        <v>0</v>
      </c>
      <c r="D61" s="396">
        <f>' Buget comp 1'!D61+' Buget comp 2'!D61+' Buget comp 3'!D61+' Buget comp 4'!D61+' Buget comp 5'!D61+' Buget comp 6'!D61+' Buget comp 7'!D61+' Buget comp 8'!D61+' Buget comp 9'!D61+' Buget comp 10'!D61</f>
        <v>0</v>
      </c>
      <c r="E61" s="344">
        <f>C61+D61</f>
        <v>0</v>
      </c>
      <c r="F61" s="396">
        <f>' Buget comp 1'!F61+' Buget comp 2'!F61+' Buget comp 3'!F61+' Buget comp 4'!F61+' Buget comp 5'!F61+' Buget comp 6'!F61+' Buget comp 7'!F61+' Buget comp 8'!F61+' Buget comp 9'!F61+' Buget comp 10'!F61</f>
        <v>0</v>
      </c>
      <c r="G61" s="396">
        <f>' Buget comp 1'!G61+' Buget comp 2'!G61+' Buget comp 3'!G61+' Buget comp 4'!G61+' Buget comp 5'!G61+' Buget comp 6'!G61+' Buget comp 7'!G61+' Buget comp 8'!G61+' Buget comp 9'!G61+' Buget comp 10'!G61</f>
        <v>0</v>
      </c>
      <c r="H61" s="286">
        <f>F61+G61</f>
        <v>0</v>
      </c>
      <c r="I61" s="286">
        <f>E61+H61</f>
        <v>0</v>
      </c>
    </row>
    <row r="62" spans="1:11" x14ac:dyDescent="0.3">
      <c r="A62" s="228" t="s">
        <v>271</v>
      </c>
      <c r="B62" s="300" t="s">
        <v>318</v>
      </c>
      <c r="C62" s="396">
        <f>' Buget comp 1'!C62+' Buget comp 2'!C62+' Buget comp 3'!C62+' Buget comp 4'!C62+' Buget comp 5'!C62+' Buget comp 6'!C62+' Buget comp 7'!C62+' Buget comp 8'!C62+' Buget comp 9'!C62+' Buget comp 10'!C62</f>
        <v>0</v>
      </c>
      <c r="D62" s="396">
        <f>' Buget comp 1'!D62+' Buget comp 2'!D62+' Buget comp 3'!D62+' Buget comp 4'!D62+' Buget comp 5'!D62+' Buget comp 6'!D62+' Buget comp 7'!D62+' Buget comp 8'!D62+' Buget comp 9'!D62+' Buget comp 10'!D62</f>
        <v>0</v>
      </c>
      <c r="E62" s="344">
        <f>C62+D62</f>
        <v>0</v>
      </c>
      <c r="F62" s="396">
        <f>' Buget comp 1'!F62+' Buget comp 2'!F62+' Buget comp 3'!F62+' Buget comp 4'!F62+' Buget comp 5'!F62+' Buget comp 6'!F62+' Buget comp 7'!F62+' Buget comp 8'!F62+' Buget comp 9'!F62+' Buget comp 10'!F62</f>
        <v>0</v>
      </c>
      <c r="G62" s="396">
        <f>' Buget comp 1'!G62+' Buget comp 2'!G62+' Buget comp 3'!G62+' Buget comp 4'!G62+' Buget comp 5'!G62+' Buget comp 6'!G62+' Buget comp 7'!G62+' Buget comp 8'!G62+' Buget comp 9'!G62+' Buget comp 10'!G62</f>
        <v>0</v>
      </c>
      <c r="H62" s="286">
        <f t="shared" ref="H62:H64" si="10">F62+G62</f>
        <v>0</v>
      </c>
      <c r="I62" s="286">
        <f t="shared" ref="I62:I64" si="11">E62+H62</f>
        <v>0</v>
      </c>
    </row>
    <row r="63" spans="1:11" x14ac:dyDescent="0.3">
      <c r="A63" s="228"/>
      <c r="B63" s="300" t="s">
        <v>325</v>
      </c>
      <c r="C63" s="396">
        <f>' Buget comp 1'!C63+' Buget comp 2'!C63+' Buget comp 3'!C63+' Buget comp 4'!C63+' Buget comp 5'!C63+' Buget comp 6'!C63+' Buget comp 7'!C63+' Buget comp 8'!C63+' Buget comp 9'!C63+' Buget comp 10'!C63</f>
        <v>0</v>
      </c>
      <c r="D63" s="396">
        <f>' Buget comp 1'!D63+' Buget comp 2'!D63+' Buget comp 3'!D63+' Buget comp 4'!D63+' Buget comp 5'!D63+' Buget comp 6'!D63+' Buget comp 7'!D63+' Buget comp 8'!D63+' Buget comp 9'!D63+' Buget comp 10'!D63</f>
        <v>0</v>
      </c>
      <c r="E63" s="344">
        <f>C63+D63</f>
        <v>0</v>
      </c>
      <c r="F63" s="396">
        <f>' Buget comp 1'!F63+' Buget comp 2'!F63+' Buget comp 3'!F63+' Buget comp 4'!F63+' Buget comp 5'!F63+' Buget comp 6'!F63+' Buget comp 7'!F63+' Buget comp 8'!F63+' Buget comp 9'!F63+' Buget comp 10'!F63</f>
        <v>0</v>
      </c>
      <c r="G63" s="396">
        <f>' Buget comp 1'!G63+' Buget comp 2'!G63+' Buget comp 3'!G63+' Buget comp 4'!G63+' Buget comp 5'!G63+' Buget comp 6'!G63+' Buget comp 7'!G63+' Buget comp 8'!G63+' Buget comp 9'!G63+' Buget comp 10'!G63</f>
        <v>0</v>
      </c>
      <c r="H63" s="286">
        <f t="shared" si="10"/>
        <v>0</v>
      </c>
      <c r="I63" s="286">
        <f t="shared" si="11"/>
        <v>0</v>
      </c>
    </row>
    <row r="64" spans="1:11" x14ac:dyDescent="0.3">
      <c r="A64" s="227" t="s">
        <v>113</v>
      </c>
      <c r="B64" s="301" t="s">
        <v>326</v>
      </c>
      <c r="C64" s="396">
        <f>' Buget comp 1'!C64+' Buget comp 2'!C64+' Buget comp 3'!C64+' Buget comp 4'!C64+' Buget comp 5'!C64+' Buget comp 6'!C64+' Buget comp 7'!C64+' Buget comp 8'!C64+' Buget comp 9'!C64+' Buget comp 10'!C64</f>
        <v>0</v>
      </c>
      <c r="D64" s="396">
        <f>' Buget comp 1'!D64+' Buget comp 2'!D64+' Buget comp 3'!D64+' Buget comp 4'!D64+' Buget comp 5'!D64+' Buget comp 6'!D64+' Buget comp 7'!D64+' Buget comp 8'!D64+' Buget comp 9'!D64+' Buget comp 10'!D64</f>
        <v>0</v>
      </c>
      <c r="E64" s="344">
        <f>C64+D64</f>
        <v>0</v>
      </c>
      <c r="F64" s="396">
        <f>' Buget comp 1'!F64+' Buget comp 2'!F64+' Buget comp 3'!F64+' Buget comp 4'!F64+' Buget comp 5'!F64+' Buget comp 6'!F64+' Buget comp 7'!F64+' Buget comp 8'!F64+' Buget comp 9'!F64+' Buget comp 10'!F64</f>
        <v>0</v>
      </c>
      <c r="G64" s="396">
        <f>' Buget comp 1'!G64+' Buget comp 2'!G64+' Buget comp 3'!G64+' Buget comp 4'!G64+' Buget comp 5'!G64+' Buget comp 6'!G64+' Buget comp 7'!G64+' Buget comp 8'!G64+' Buget comp 9'!G64+' Buget comp 10'!G64</f>
        <v>0</v>
      </c>
      <c r="H64" s="286">
        <f t="shared" si="10"/>
        <v>0</v>
      </c>
      <c r="I64" s="286">
        <f t="shared" si="11"/>
        <v>0</v>
      </c>
    </row>
    <row r="65" spans="1:9" ht="27.6" x14ac:dyDescent="0.3">
      <c r="A65" s="228" t="s">
        <v>320</v>
      </c>
      <c r="B65" s="302" t="s">
        <v>355</v>
      </c>
      <c r="C65" s="396">
        <f>' Buget comp 1'!C65+' Buget comp 2'!C65+' Buget comp 3'!C65+' Buget comp 4'!C65+' Buget comp 5'!C65+' Buget comp 6'!C65+' Buget comp 7'!C65+' Buget comp 8'!C65+' Buget comp 9'!C65+' Buget comp 10'!C65</f>
        <v>0</v>
      </c>
      <c r="D65" s="396">
        <f>' Buget comp 1'!D65+' Buget comp 2'!D65+' Buget comp 3'!D65+' Buget comp 4'!D65+' Buget comp 5'!D65+' Buget comp 6'!D65+' Buget comp 7'!D65+' Buget comp 8'!D65+' Buget comp 9'!D65+' Buget comp 10'!D65</f>
        <v>0</v>
      </c>
      <c r="E65" s="344">
        <f>C65+D65</f>
        <v>0</v>
      </c>
      <c r="F65" s="457"/>
      <c r="G65" s="458"/>
      <c r="H65" s="458"/>
      <c r="I65" s="459"/>
    </row>
    <row r="66" spans="1:9" ht="27.6" x14ac:dyDescent="0.3">
      <c r="A66" s="227" t="s">
        <v>44</v>
      </c>
      <c r="B66" s="301" t="s">
        <v>323</v>
      </c>
      <c r="C66" s="455">
        <f>E65</f>
        <v>0</v>
      </c>
      <c r="D66" s="456"/>
      <c r="E66" s="309" t="str">
        <f>IF(E65&gt;=E62,"DA","NU")</f>
        <v>DA</v>
      </c>
      <c r="F66" s="460"/>
      <c r="G66" s="461"/>
      <c r="H66" s="461"/>
      <c r="I66" s="462"/>
    </row>
    <row r="67" spans="1:9" x14ac:dyDescent="0.3">
      <c r="A67" s="227" t="s">
        <v>45</v>
      </c>
      <c r="B67" s="301" t="s">
        <v>384</v>
      </c>
      <c r="C67" s="396">
        <f>' Buget comp 1'!C67+' Buget comp 2'!C67+' Buget comp 3'!C67+' Buget comp 4'!C67+' Buget comp 5'!C67+' Buget comp 6'!C67+' Buget comp 7'!C67+' Buget comp 8'!C67+' Buget comp 9'!C67+' Buget comp 10'!C67</f>
        <v>0</v>
      </c>
      <c r="D67" s="396">
        <f>' Buget comp 1'!D67+' Buget comp 2'!D67+' Buget comp 3'!D67+' Buget comp 4'!D67+' Buget comp 5'!D67+' Buget comp 6'!D67+' Buget comp 7'!D67+' Buget comp 8'!D67+' Buget comp 9'!D67+' Buget comp 10'!D67</f>
        <v>0</v>
      </c>
      <c r="E67" s="344">
        <f>C67+D67</f>
        <v>0</v>
      </c>
      <c r="F67" s="396">
        <f>' Buget comp 1'!F67+' Buget comp 2'!F67+' Buget comp 3'!F67+' Buget comp 4'!F67+' Buget comp 5'!F67+' Buget comp 6'!F67+' Buget comp 7'!F67+' Buget comp 8'!F67+' Buget comp 9'!F67+' Buget comp 10'!F67</f>
        <v>0</v>
      </c>
      <c r="G67" s="396">
        <f>' Buget comp 1'!G67+' Buget comp 2'!G67+' Buget comp 3'!G67+' Buget comp 4'!G67+' Buget comp 5'!G67+' Buget comp 6'!G67+' Buget comp 7'!G67+' Buget comp 8'!G67+' Buget comp 9'!G67+' Buget comp 10'!G67</f>
        <v>0</v>
      </c>
      <c r="H67" s="389">
        <f>F67+G67</f>
        <v>0</v>
      </c>
      <c r="I67" s="309">
        <f>E67+H67</f>
        <v>0</v>
      </c>
    </row>
    <row r="68" spans="1:9" x14ac:dyDescent="0.3">
      <c r="A68" s="227" t="s">
        <v>46</v>
      </c>
      <c r="B68" s="301" t="s">
        <v>321</v>
      </c>
      <c r="C68" s="396">
        <f>' Buget comp 1'!C68+' Buget comp 2'!C68+' Buget comp 3'!C68+' Buget comp 4'!C68+' Buget comp 5'!C68+' Buget comp 6'!C68+' Buget comp 7'!C68+' Buget comp 8'!C68+' Buget comp 9'!C68+' Buget comp 10'!C68</f>
        <v>0</v>
      </c>
      <c r="D68" s="396">
        <f>' Buget comp 1'!D68+' Buget comp 2'!D68+' Buget comp 3'!D68+' Buget comp 4'!D68+' Buget comp 5'!D68+' Buget comp 6'!D68+' Buget comp 7'!D68+' Buget comp 8'!D68+' Buget comp 9'!D68+' Buget comp 10'!D68</f>
        <v>0</v>
      </c>
      <c r="E68" s="344">
        <f t="shared" ref="E68:E69" si="12">C68+D68</f>
        <v>0</v>
      </c>
      <c r="F68" s="396">
        <f>' Buget comp 1'!F68+' Buget comp 2'!F68+' Buget comp 3'!F68+' Buget comp 4'!F68+' Buget comp 5'!F68+' Buget comp 6'!F68+' Buget comp 7'!F68+' Buget comp 8'!F68+' Buget comp 9'!F68+' Buget comp 10'!F68</f>
        <v>0</v>
      </c>
      <c r="G68" s="396">
        <f>' Buget comp 1'!G68+' Buget comp 2'!G68+' Buget comp 3'!G68+' Buget comp 4'!G68+' Buget comp 5'!G68+' Buget comp 6'!G68+' Buget comp 7'!G68+' Buget comp 8'!G68+' Buget comp 9'!G68+' Buget comp 10'!G68</f>
        <v>0</v>
      </c>
      <c r="H68" s="309">
        <f>F68+G68</f>
        <v>0</v>
      </c>
      <c r="I68" s="309">
        <f>E68+H68</f>
        <v>0</v>
      </c>
    </row>
    <row r="69" spans="1:9" x14ac:dyDescent="0.3">
      <c r="A69" s="228" t="s">
        <v>263</v>
      </c>
      <c r="B69" s="229" t="s">
        <v>324</v>
      </c>
      <c r="C69" s="396">
        <f>' Buget comp 1'!C69+' Buget comp 2'!C69+' Buget comp 3'!C69+' Buget comp 4'!C69+' Buget comp 5'!C69+' Buget comp 6'!C69+' Buget comp 7'!C69+' Buget comp 8'!C69+' Buget comp 9'!C69+' Buget comp 10'!C69</f>
        <v>0</v>
      </c>
      <c r="D69" s="396">
        <f>' Buget comp 1'!D69+' Buget comp 2'!D69+' Buget comp 3'!D69+' Buget comp 4'!D69+' Buget comp 5'!D69+' Buget comp 6'!D69+' Buget comp 7'!D69+' Buget comp 8'!D69+' Buget comp 9'!D69+' Buget comp 10'!D69</f>
        <v>0</v>
      </c>
      <c r="E69" s="344">
        <f t="shared" si="12"/>
        <v>0</v>
      </c>
      <c r="F69" s="396">
        <f>' Buget comp 1'!F69+' Buget comp 2'!F69+' Buget comp 3'!F69+' Buget comp 4'!F69+' Buget comp 5'!F69+' Buget comp 6'!F69+' Buget comp 7'!F69+' Buget comp 8'!F69+' Buget comp 9'!F69+' Buget comp 10'!F69</f>
        <v>0</v>
      </c>
      <c r="G69" s="396">
        <f>' Buget comp 1'!G69+' Buget comp 2'!G69+' Buget comp 3'!G69+' Buget comp 4'!G69+' Buget comp 5'!G69+' Buget comp 6'!G69+' Buget comp 7'!G69+' Buget comp 8'!G69+' Buget comp 9'!G69+' Buget comp 10'!G69</f>
        <v>0</v>
      </c>
      <c r="H69" s="309">
        <f>F69+G69</f>
        <v>0</v>
      </c>
      <c r="I69" s="309">
        <f>E69+H69</f>
        <v>0</v>
      </c>
    </row>
  </sheetData>
  <sheetProtection algorithmName="SHA-512" hashValue="ckQRALaBno1WAIJnmhsLERU/hlFIMcj7OqpkB9zuXzB+gF9ikKBeDcAKqxjGD+nI5gjeD4lEU4cOZoANsPOvjA==" saltValue="O2K+epCqtS423XAzHcRpFA==" spinCount="100000" sheet="1" objects="1" scenarios="1"/>
  <mergeCells count="19">
    <mergeCell ref="A4:I4"/>
    <mergeCell ref="C6:D6"/>
    <mergeCell ref="F6:G6"/>
    <mergeCell ref="B9:I9"/>
    <mergeCell ref="B13:I13"/>
    <mergeCell ref="C66:D66"/>
    <mergeCell ref="F65:I66"/>
    <mergeCell ref="B38:I38"/>
    <mergeCell ref="B16:I16"/>
    <mergeCell ref="B23:I23"/>
    <mergeCell ref="B28:I28"/>
    <mergeCell ref="B35:I35"/>
    <mergeCell ref="A58:A59"/>
    <mergeCell ref="B58:B59"/>
    <mergeCell ref="E58:E59"/>
    <mergeCell ref="H58:H59"/>
    <mergeCell ref="I58:I59"/>
    <mergeCell ref="C58:D58"/>
    <mergeCell ref="F58:G58"/>
  </mergeCells>
  <conditionalFormatting sqref="D53">
    <cfRule type="containsText" dxfId="62" priority="3" operator="containsText" text="DA">
      <formula>NOT(ISERROR(SEARCH("DA",D53)))</formula>
    </cfRule>
    <cfRule type="containsText" dxfId="61" priority="4" operator="containsText" text="NU">
      <formula>NOT(ISERROR(SEARCH("NU",D53)))</formula>
    </cfRule>
  </conditionalFormatting>
  <conditionalFormatting sqref="E66">
    <cfRule type="cellIs" dxfId="60" priority="1" operator="equal">
      <formula>"NU"</formula>
    </cfRule>
  </conditionalFormatting>
  <pageMargins left="0.7" right="0.7" top="0.75" bottom="0.75" header="0.3" footer="0.3"/>
  <pageSetup paperSize="9" scale="69" fitToHeight="0" orientation="landscape" r:id="rId1"/>
  <headerFooter>
    <oddHeader>&amp;C&amp;"Arial,Bold"&amp;16 &amp;K03+0005. BUGETUL CERERII DE FINANTARE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14" sqref="B14"/>
    </sheetView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269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45"/>
      <c r="B5" s="345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46"/>
      <c r="N5" s="346"/>
      <c r="O5" s="346"/>
      <c r="P5" s="346"/>
      <c r="Q5" s="346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46"/>
      <c r="N6" s="346"/>
      <c r="O6" s="346"/>
      <c r="P6" s="346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43">
        <f>SUM(C10:C11)</f>
        <v>0</v>
      </c>
      <c r="D12" s="343">
        <f>SUM(D10:D11)</f>
        <v>0</v>
      </c>
      <c r="E12" s="284">
        <f>C12+D12</f>
        <v>0</v>
      </c>
      <c r="F12" s="343">
        <f>SUM(F10:F11)</f>
        <v>0</v>
      </c>
      <c r="G12" s="343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43">
        <f>SUM(C14:C14)</f>
        <v>0</v>
      </c>
      <c r="D15" s="343">
        <f>SUM(D14:D14)</f>
        <v>0</v>
      </c>
      <c r="E15" s="284">
        <f>C15+D15</f>
        <v>0</v>
      </c>
      <c r="F15" s="343">
        <f>SUM(F14:F14)</f>
        <v>0</v>
      </c>
      <c r="G15" s="343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43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43">
        <f>SUM(C24:C26)</f>
        <v>0</v>
      </c>
      <c r="D27" s="343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43">
        <f>C29+C32+C33</f>
        <v>0</v>
      </c>
      <c r="D34" s="388">
        <f>D29+D32+D33</f>
        <v>0</v>
      </c>
      <c r="E34" s="284">
        <f>C34+D34</f>
        <v>0</v>
      </c>
      <c r="F34" s="343">
        <f>F29+F32+F33</f>
        <v>0</v>
      </c>
      <c r="G34" s="343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43">
        <f>SUM(C36:C36)</f>
        <v>0</v>
      </c>
      <c r="D37" s="343">
        <f>SUM(D36:D36)</f>
        <v>0</v>
      </c>
      <c r="E37" s="284">
        <f>C37+D37</f>
        <v>0</v>
      </c>
      <c r="F37" s="343">
        <f>SUM(F36:F36)</f>
        <v>0</v>
      </c>
      <c r="G37" s="343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43">
        <f>C39</f>
        <v>0</v>
      </c>
      <c r="D40" s="343">
        <f>D39</f>
        <v>0</v>
      </c>
      <c r="E40" s="284">
        <f>C40+D40</f>
        <v>0</v>
      </c>
      <c r="F40" s="343">
        <f>F39</f>
        <v>0</v>
      </c>
      <c r="G40" s="343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44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44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44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44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44">
        <f>C24+C25</f>
        <v>0</v>
      </c>
      <c r="D61" s="344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44">
        <f>C61+C62</f>
        <v>0</v>
      </c>
      <c r="D63" s="344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44">
        <f>C12+C15+C24+C25+C30+C33+C26</f>
        <v>0</v>
      </c>
      <c r="D64" s="344">
        <f>D12+D15+D24+D25+D30+D33+D26</f>
        <v>0</v>
      </c>
      <c r="E64" s="308">
        <f>C64+D64</f>
        <v>0</v>
      </c>
      <c r="F64" s="344">
        <f>F12+F15+F24+F25+F30+F33+F26</f>
        <v>0</v>
      </c>
      <c r="G64" s="344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44">
        <f>C22+C31+C32-C67</f>
        <v>0</v>
      </c>
      <c r="D68" s="344">
        <f>D22+D31+D32-D67</f>
        <v>0</v>
      </c>
      <c r="E68" s="286">
        <f>C68+D68</f>
        <v>0</v>
      </c>
      <c r="F68" s="344">
        <f>F22+F31+F32-F67</f>
        <v>0</v>
      </c>
      <c r="G68" s="344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r6pnUJDkUkz9nj4QXnnxTJAEBXAyeSp5vsGyG4XnJ/Fr2it28K6ct5MgFaAQACb32+BuU5ctRMb3XssBTueafQ==" saltValue="l5C22CBHKDIwB8Dp9pBs7Q==" spinCount="100000" sheet="1" objects="1" scenarios="1"/>
  <mergeCells count="26">
    <mergeCell ref="R3:S3"/>
    <mergeCell ref="M3:N3"/>
    <mergeCell ref="L4:L7"/>
    <mergeCell ref="M4:N4"/>
    <mergeCell ref="A4:I4"/>
    <mergeCell ref="C6:D6"/>
    <mergeCell ref="F6:G6"/>
    <mergeCell ref="O3:Q3"/>
    <mergeCell ref="O4:Q4"/>
    <mergeCell ref="A58:A59"/>
    <mergeCell ref="F65:I66"/>
    <mergeCell ref="C66:D66"/>
    <mergeCell ref="M46:P46"/>
    <mergeCell ref="B35:I35"/>
    <mergeCell ref="I58:I59"/>
    <mergeCell ref="H58:H59"/>
    <mergeCell ref="B58:B59"/>
    <mergeCell ref="B38:I38"/>
    <mergeCell ref="C58:D58"/>
    <mergeCell ref="F58:G58"/>
    <mergeCell ref="E58:E59"/>
    <mergeCell ref="B28:I28"/>
    <mergeCell ref="B9:I9"/>
    <mergeCell ref="B13:I13"/>
    <mergeCell ref="B16:I16"/>
    <mergeCell ref="B23:I23"/>
  </mergeCells>
  <conditionalFormatting sqref="E66:E69">
    <cfRule type="cellIs" dxfId="59" priority="6" operator="equal">
      <formula>"NU"</formula>
    </cfRule>
  </conditionalFormatting>
  <conditionalFormatting sqref="D53">
    <cfRule type="containsText" dxfId="58" priority="2" operator="containsText" text="CORECT">
      <formula>NOT(ISERROR(SEARCH("CORECT",D53)))</formula>
    </cfRule>
    <cfRule type="containsText" dxfId="57" priority="3" operator="containsText" text="INCORECT">
      <formula>NOT(ISERROR(SEARCH("INCORECT",D53)))</formula>
    </cfRule>
  </conditionalFormatting>
  <conditionalFormatting sqref="H67">
    <cfRule type="cellIs" dxfId="5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342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97"/>
      <c r="N5" s="397"/>
      <c r="O5" s="397"/>
      <c r="P5" s="397"/>
      <c r="Q5" s="397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ew1oSe+P/E/baIN6VNjPtV5aihbK83yrYXlQnxsqIHWm7kH8FHdbWthv+TmpIS1tc9v8XfmIW35BFW4HPJolyA==" saltValue="tJgif1IY/SnM6hFO4GXUqA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55" priority="4" operator="equal">
      <formula>"NU"</formula>
    </cfRule>
  </conditionalFormatting>
  <conditionalFormatting sqref="D53">
    <cfRule type="containsText" dxfId="54" priority="2" operator="containsText" text="CORECT">
      <formula>NOT(ISERROR(SEARCH("CORECT",D53)))</formula>
    </cfRule>
    <cfRule type="containsText" dxfId="53" priority="3" operator="containsText" text="INCORECT">
      <formula>NOT(ISERROR(SEARCH("INCORECT",D53)))</formula>
    </cfRule>
  </conditionalFormatting>
  <conditionalFormatting sqref="H67">
    <cfRule type="cellIs" dxfId="5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343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97"/>
      <c r="N5" s="397"/>
      <c r="O5" s="397"/>
      <c r="P5" s="397"/>
      <c r="Q5" s="397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YU4EuS8MD7XkAI4nGI8NVHOKrjHxfApUm7hvLA/WwK4YbUizw9//VZZiScTZXG7qD2w3xVoTeVm6UJ1gDhhMGw==" saltValue="pgKgk3SJ1wiUOT6wdIntGw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51" priority="4" operator="equal">
      <formula>"NU"</formula>
    </cfRule>
  </conditionalFormatting>
  <conditionalFormatting sqref="D53">
    <cfRule type="containsText" dxfId="50" priority="2" operator="containsText" text="CORECT">
      <formula>NOT(ISERROR(SEARCH("CORECT",D53)))</formula>
    </cfRule>
    <cfRule type="containsText" dxfId="49" priority="3" operator="containsText" text="INCORECT">
      <formula>NOT(ISERROR(SEARCH("INCORECT",D53)))</formula>
    </cfRule>
  </conditionalFormatting>
  <conditionalFormatting sqref="H67">
    <cfRule type="cellIs" dxfId="4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344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97"/>
      <c r="N5" s="397"/>
      <c r="O5" s="397"/>
      <c r="P5" s="397"/>
      <c r="Q5" s="397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k+plZL79sX/GPfKCsP9UMfpI6P9EQxIyrOTIMTrI9q5HAR/QcpFWK2iDZxZVGfkVPAZfw4YXMqLS0tNJGgWMFg==" saltValue="BGlR7CbGKFvFkPOticu5ww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7" priority="4" operator="equal">
      <formula>"NU"</formula>
    </cfRule>
  </conditionalFormatting>
  <conditionalFormatting sqref="D53">
    <cfRule type="containsText" dxfId="46" priority="2" operator="containsText" text="CORECT">
      <formula>NOT(ISERROR(SEARCH("CORECT",D53)))</formula>
    </cfRule>
    <cfRule type="containsText" dxfId="45" priority="3" operator="containsText" text="INCORECT">
      <formula>NOT(ISERROR(SEARCH("INCORECT",D53)))</formula>
    </cfRule>
  </conditionalFormatting>
  <conditionalFormatting sqref="H67">
    <cfRule type="cellIs" dxfId="4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345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97"/>
      <c r="N5" s="397"/>
      <c r="O5" s="397"/>
      <c r="P5" s="397"/>
      <c r="Q5" s="397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E5SeVioPzOghUhiqb1GH1dELbePbuiNsnnbigyiGyoAQCA4k1cwAj1HMot1SL3AfKHRnbmpzxQI4lsJoUAT0Bg==" saltValue="xqaRdvvhqX1P54ZqbVAKaA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3" priority="4" operator="equal">
      <formula>"NU"</formula>
    </cfRule>
  </conditionalFormatting>
  <conditionalFormatting sqref="D53">
    <cfRule type="containsText" dxfId="42" priority="2" operator="containsText" text="CORECT">
      <formula>NOT(ISERROR(SEARCH("CORECT",D53)))</formula>
    </cfRule>
    <cfRule type="containsText" dxfId="41" priority="3" operator="containsText" text="INCORECT">
      <formula>NOT(ISERROR(SEARCH("INCORECT",D53)))</formula>
    </cfRule>
  </conditionalFormatting>
  <conditionalFormatting sqref="H67">
    <cfRule type="cellIs" dxfId="4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09375" defaultRowHeight="14.4" x14ac:dyDescent="0.3"/>
  <cols>
    <col min="1" max="1" width="11.33203125" style="201" customWidth="1"/>
    <col min="2" max="2" width="56.44140625" style="202" customWidth="1"/>
    <col min="3" max="4" width="17.44140625" style="282" customWidth="1"/>
    <col min="5" max="5" width="17.44140625" style="283" customWidth="1"/>
    <col min="6" max="7" width="17.44140625" style="282" customWidth="1"/>
    <col min="8" max="9" width="17.44140625" style="283" customWidth="1"/>
    <col min="10" max="10" width="9.109375" style="351"/>
    <col min="11" max="11" width="13.6640625" style="351" bestFit="1" customWidth="1"/>
    <col min="12" max="12" width="16.33203125" style="352" customWidth="1"/>
    <col min="13" max="13" width="23.6640625" style="366" customWidth="1"/>
    <col min="14" max="14" width="24.6640625" style="366" customWidth="1"/>
    <col min="15" max="15" width="22" style="366" customWidth="1"/>
    <col min="16" max="17" width="9.109375" style="366"/>
    <col min="18" max="16384" width="9.109375" style="352"/>
  </cols>
  <sheetData>
    <row r="1" spans="1:20" s="350" customFormat="1" x14ac:dyDescent="0.3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3">
      <c r="R2" s="366"/>
      <c r="S2" s="366"/>
      <c r="T2" s="366"/>
    </row>
    <row r="3" spans="1:20" ht="19.5" customHeight="1" x14ac:dyDescent="0.3">
      <c r="L3" s="366"/>
      <c r="M3" s="482"/>
      <c r="N3" s="482"/>
      <c r="O3" s="482"/>
      <c r="P3" s="482"/>
      <c r="Q3" s="482"/>
      <c r="R3" s="481"/>
      <c r="S3" s="481"/>
      <c r="T3" s="366"/>
    </row>
    <row r="4" spans="1:20" s="350" customFormat="1" ht="39" customHeight="1" x14ac:dyDescent="0.3">
      <c r="A4" s="465" t="s">
        <v>347</v>
      </c>
      <c r="B4" s="465"/>
      <c r="C4" s="465"/>
      <c r="D4" s="465"/>
      <c r="E4" s="465"/>
      <c r="F4" s="465"/>
      <c r="G4" s="465"/>
      <c r="H4" s="465"/>
      <c r="I4" s="465"/>
      <c r="J4" s="349"/>
      <c r="K4" s="349"/>
      <c r="L4" s="482"/>
      <c r="M4" s="482"/>
      <c r="N4" s="482"/>
      <c r="O4" s="482"/>
      <c r="P4" s="482"/>
      <c r="Q4" s="482"/>
      <c r="R4" s="365"/>
      <c r="S4" s="365"/>
      <c r="T4" s="365"/>
    </row>
    <row r="5" spans="1:20" s="350" customFormat="1" ht="39" customHeight="1" x14ac:dyDescent="0.3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82"/>
      <c r="M5" s="397"/>
      <c r="N5" s="397"/>
      <c r="O5" s="397"/>
      <c r="P5" s="397"/>
      <c r="Q5" s="397"/>
      <c r="R5" s="365"/>
      <c r="S5" s="365"/>
      <c r="T5" s="365"/>
    </row>
    <row r="6" spans="1:20" ht="26.4" x14ac:dyDescent="0.3">
      <c r="A6" s="203" t="s">
        <v>17</v>
      </c>
      <c r="B6" s="204" t="s">
        <v>18</v>
      </c>
      <c r="C6" s="479" t="s">
        <v>19</v>
      </c>
      <c r="D6" s="480"/>
      <c r="E6" s="284" t="s">
        <v>20</v>
      </c>
      <c r="F6" s="479" t="s">
        <v>21</v>
      </c>
      <c r="G6" s="480"/>
      <c r="H6" s="284" t="s">
        <v>22</v>
      </c>
      <c r="I6" s="284" t="s">
        <v>14</v>
      </c>
      <c r="L6" s="482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3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82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3">
      <c r="A9" s="207">
        <v>1</v>
      </c>
      <c r="B9" s="463" t="str">
        <f>'1 Buget cerere'!B9:I9</f>
        <v>CAPITOL 1 Cheltuieli pentru obtinerea şi amenajarea terenului</v>
      </c>
      <c r="C9" s="464"/>
      <c r="D9" s="464"/>
      <c r="E9" s="464"/>
      <c r="F9" s="464"/>
      <c r="G9" s="464"/>
      <c r="H9" s="464"/>
      <c r="I9" s="466"/>
      <c r="R9" s="366"/>
      <c r="S9" s="366"/>
      <c r="T9" s="366"/>
    </row>
    <row r="10" spans="1:20" s="369" customFormat="1" x14ac:dyDescent="0.3">
      <c r="A10" s="207" t="s">
        <v>360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3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3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3">
      <c r="A13" s="207">
        <v>2</v>
      </c>
      <c r="B13" s="467" t="str">
        <f>'1 Buget cerere'!B13:I13</f>
        <v>CAPITOL 2 Cheltuieli pt asigurarea utilităţilor necesare obiectivului</v>
      </c>
      <c r="C13" s="468"/>
      <c r="D13" s="468"/>
      <c r="E13" s="468"/>
      <c r="F13" s="468"/>
      <c r="G13" s="468"/>
      <c r="H13" s="468"/>
      <c r="I13" s="469"/>
      <c r="J13" s="368"/>
      <c r="K13" s="368"/>
      <c r="M13" s="370"/>
      <c r="N13" s="370"/>
      <c r="O13" s="370"/>
      <c r="P13" s="370"/>
      <c r="Q13" s="370"/>
    </row>
    <row r="14" spans="1:20" x14ac:dyDescent="0.3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3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3">
      <c r="A16" s="207" t="s">
        <v>113</v>
      </c>
      <c r="B16" s="463" t="str">
        <f>'1 Buget cerere'!B16:I16</f>
        <v>CAPITOL 3 Cheltuieli pentru proiectare și asistență tehnică</v>
      </c>
      <c r="C16" s="464"/>
      <c r="D16" s="464"/>
      <c r="E16" s="464"/>
      <c r="F16" s="464"/>
      <c r="G16" s="464"/>
      <c r="H16" s="464"/>
      <c r="I16" s="466"/>
    </row>
    <row r="17" spans="1:17" x14ac:dyDescent="0.3">
      <c r="A17" s="207" t="s">
        <v>36</v>
      </c>
      <c r="B17" s="210" t="s">
        <v>383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3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3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3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3">
      <c r="A21" s="207" t="s">
        <v>382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3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3">
      <c r="A23" s="207">
        <v>4</v>
      </c>
      <c r="B23" s="463" t="str">
        <f>'1 Buget cerere'!B23:I23</f>
        <v>CAPITOLUL 4 Cheltuieli pentru investiţia de bază</v>
      </c>
      <c r="C23" s="464"/>
      <c r="D23" s="464"/>
      <c r="E23" s="464"/>
      <c r="F23" s="464"/>
      <c r="G23" s="464"/>
      <c r="H23" s="464"/>
      <c r="I23" s="466"/>
      <c r="K23" s="372"/>
    </row>
    <row r="24" spans="1:17" s="369" customFormat="1" x14ac:dyDescent="0.3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3">
      <c r="A25" s="341" t="s">
        <v>361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3">
      <c r="A26" s="207" t="s">
        <v>362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3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3">
      <c r="A28" s="207" t="s">
        <v>44</v>
      </c>
      <c r="B28" s="463" t="str">
        <f>'1 Buget cerere'!B28:I28</f>
        <v>CAPITOLUL 5   Alte cheltuieli</v>
      </c>
      <c r="C28" s="464"/>
      <c r="D28" s="464"/>
      <c r="E28" s="464"/>
      <c r="F28" s="464"/>
      <c r="G28" s="464"/>
      <c r="H28" s="464"/>
      <c r="I28" s="466"/>
      <c r="K28" s="372"/>
    </row>
    <row r="29" spans="1:17" s="369" customFormat="1" x14ac:dyDescent="0.3">
      <c r="A29" s="207" t="s">
        <v>363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3">
      <c r="A30" s="207" t="s">
        <v>337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3">
      <c r="A31" s="207" t="s">
        <v>338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3">
      <c r="A32" s="207" t="s">
        <v>364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3">
      <c r="A33" s="207" t="s">
        <v>365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3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3">
      <c r="A35" s="207" t="s">
        <v>45</v>
      </c>
      <c r="B35" s="463" t="str">
        <f>'1 Buget cerere'!B35:I35</f>
        <v>CAPITOLUL 6   Cheltuieli de informare şi publicitate</v>
      </c>
      <c r="C35" s="464"/>
      <c r="D35" s="464"/>
      <c r="E35" s="464"/>
      <c r="F35" s="464"/>
      <c r="G35" s="464"/>
      <c r="H35" s="464"/>
      <c r="I35" s="466"/>
      <c r="K35" s="372"/>
    </row>
    <row r="36" spans="1:17" ht="26.25" customHeight="1" x14ac:dyDescent="0.3">
      <c r="A36" s="207" t="s">
        <v>366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3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3">
      <c r="A38" s="212" t="s">
        <v>46</v>
      </c>
      <c r="B38" s="463" t="str">
        <f>'1 Buget cerere'!B38:I38</f>
        <v>CAPITOLUL 7   Cheltuieli cu auditul pentru proiect</v>
      </c>
      <c r="C38" s="464"/>
      <c r="D38" s="464"/>
      <c r="E38" s="464"/>
      <c r="F38" s="464"/>
      <c r="G38" s="464"/>
      <c r="H38" s="464"/>
      <c r="I38" s="466"/>
      <c r="J38" s="360"/>
      <c r="K38" s="360"/>
      <c r="M38" s="374"/>
      <c r="N38" s="374"/>
      <c r="O38" s="374"/>
      <c r="P38" s="374"/>
      <c r="Q38" s="374"/>
    </row>
    <row r="39" spans="1:17" x14ac:dyDescent="0.3">
      <c r="A39" s="207" t="s">
        <v>367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3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3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3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3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ht="13.8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3">
      <c r="A45" s="220"/>
      <c r="E45" s="282"/>
      <c r="H45" s="282"/>
      <c r="I45" s="282"/>
    </row>
    <row r="46" spans="1:17" x14ac:dyDescent="0.3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3">
      <c r="A47" s="221"/>
      <c r="B47" s="223"/>
      <c r="K47" s="356"/>
    </row>
    <row r="48" spans="1:17" x14ac:dyDescent="0.3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3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3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3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3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3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3">
      <c r="A54" s="225" t="s">
        <v>55</v>
      </c>
      <c r="B54" s="225" t="s">
        <v>381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ht="13.8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ht="13.8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ht="13.8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" customHeight="1" x14ac:dyDescent="0.3">
      <c r="A58" s="447" t="s">
        <v>17</v>
      </c>
      <c r="B58" s="449" t="s">
        <v>18</v>
      </c>
      <c r="C58" s="479" t="s">
        <v>19</v>
      </c>
      <c r="D58" s="480"/>
      <c r="E58" s="451" t="s">
        <v>20</v>
      </c>
      <c r="F58" s="479" t="s">
        <v>21</v>
      </c>
      <c r="G58" s="480"/>
      <c r="H58" s="451" t="s">
        <v>22</v>
      </c>
      <c r="I58" s="451" t="s">
        <v>14</v>
      </c>
      <c r="M58" s="375"/>
    </row>
    <row r="59" spans="1:17" x14ac:dyDescent="0.3">
      <c r="A59" s="448"/>
      <c r="B59" s="450"/>
      <c r="C59" s="285" t="s">
        <v>23</v>
      </c>
      <c r="D59" s="285" t="s">
        <v>24</v>
      </c>
      <c r="E59" s="452"/>
      <c r="F59" s="287" t="s">
        <v>23</v>
      </c>
      <c r="G59" s="287" t="s">
        <v>26</v>
      </c>
      <c r="H59" s="452"/>
      <c r="I59" s="452"/>
    </row>
    <row r="60" spans="1:17" s="354" customFormat="1" ht="9.75" customHeight="1" x14ac:dyDescent="0.3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ht="13.8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3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3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3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27.6" x14ac:dyDescent="0.3">
      <c r="A65" s="227" t="s">
        <v>44</v>
      </c>
      <c r="B65" s="381" t="s">
        <v>355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27.6" x14ac:dyDescent="0.3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3">
      <c r="A67" s="227" t="s">
        <v>340</v>
      </c>
      <c r="B67" s="380" t="s">
        <v>384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3">
      <c r="A68" s="227" t="s">
        <v>341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3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3">
      <c r="M70" s="352"/>
      <c r="N70" s="352"/>
      <c r="O70" s="352"/>
      <c r="P70" s="352"/>
      <c r="Q70" s="352"/>
    </row>
    <row r="71" spans="1:17" ht="55.5" customHeight="1" x14ac:dyDescent="0.3">
      <c r="B71" s="386" t="s">
        <v>385</v>
      </c>
      <c r="M71" s="352"/>
      <c r="N71" s="352"/>
      <c r="O71" s="352"/>
      <c r="P71" s="352"/>
      <c r="Q71" s="352"/>
    </row>
    <row r="72" spans="1:17" x14ac:dyDescent="0.3">
      <c r="M72" s="352"/>
      <c r="N72" s="352"/>
      <c r="O72" s="352"/>
      <c r="P72" s="352"/>
      <c r="Q72" s="352"/>
    </row>
    <row r="73" spans="1:17" x14ac:dyDescent="0.3">
      <c r="M73" s="352"/>
      <c r="N73" s="352"/>
      <c r="O73" s="352"/>
      <c r="P73" s="352"/>
      <c r="Q73" s="352"/>
    </row>
    <row r="74" spans="1:17" x14ac:dyDescent="0.3">
      <c r="M74" s="352"/>
      <c r="N74" s="352"/>
      <c r="O74" s="352"/>
      <c r="P74" s="352"/>
      <c r="Q74" s="352"/>
    </row>
    <row r="75" spans="1:17" x14ac:dyDescent="0.3">
      <c r="M75" s="352"/>
      <c r="N75" s="352"/>
      <c r="O75" s="352"/>
      <c r="P75" s="352"/>
      <c r="Q75" s="352"/>
    </row>
    <row r="76" spans="1:17" x14ac:dyDescent="0.3">
      <c r="M76" s="352"/>
      <c r="N76" s="352"/>
      <c r="O76" s="352"/>
      <c r="P76" s="352"/>
      <c r="Q76" s="352"/>
    </row>
    <row r="77" spans="1:17" x14ac:dyDescent="0.3">
      <c r="M77" s="352"/>
      <c r="N77" s="352"/>
      <c r="O77" s="352"/>
      <c r="P77" s="352"/>
      <c r="Q77" s="352"/>
    </row>
    <row r="78" spans="1:17" x14ac:dyDescent="0.3">
      <c r="M78" s="352"/>
      <c r="N78" s="352"/>
      <c r="O78" s="352"/>
      <c r="P78" s="352"/>
      <c r="Q78" s="352"/>
    </row>
    <row r="79" spans="1:17" x14ac:dyDescent="0.3">
      <c r="M79" s="352"/>
      <c r="N79" s="352"/>
      <c r="O79" s="352"/>
      <c r="P79" s="352"/>
      <c r="Q79" s="352"/>
    </row>
    <row r="80" spans="1:17" x14ac:dyDescent="0.3">
      <c r="M80" s="352"/>
      <c r="N80" s="352"/>
      <c r="O80" s="352"/>
      <c r="P80" s="352"/>
      <c r="Q80" s="352"/>
    </row>
    <row r="81" spans="1:17" x14ac:dyDescent="0.3">
      <c r="M81" s="352"/>
      <c r="N81" s="352"/>
      <c r="O81" s="352"/>
      <c r="P81" s="352"/>
      <c r="Q81" s="352"/>
    </row>
    <row r="82" spans="1:17" x14ac:dyDescent="0.3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3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3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3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3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3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3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3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3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3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3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3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3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3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3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3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3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3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3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bmfpA6dSeb8pvlqlX1sFTiZWD5fVwhgZOC4Q0i5r9uw6zcldqgok3dOC+gdU/3VpTQr2bXK8GTeqvVs7/rXMjA==" saltValue="z/2urt25dfF/zjuJFZdxsQ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9" priority="4" operator="equal">
      <formula>"NU"</formula>
    </cfRule>
  </conditionalFormatting>
  <conditionalFormatting sqref="D53">
    <cfRule type="containsText" dxfId="38" priority="2" operator="containsText" text="CORECT">
      <formula>NOT(ISERROR(SEARCH("CORECT",D53)))</formula>
    </cfRule>
    <cfRule type="containsText" dxfId="37" priority="3" operator="containsText" text="INCORECT">
      <formula>NOT(ISERROR(SEARCH("INCORECT",D53)))</formula>
    </cfRule>
  </conditionalFormatting>
  <conditionalFormatting sqref="H67">
    <cfRule type="cellIs" dxfId="3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Introducere</vt:lpstr>
      <vt:lpstr>Analiza financiara-extinsa</vt:lpstr>
      <vt:lpstr>1 Buget cerere</vt:lpstr>
      <vt:lpstr> Buget comp 1</vt:lpstr>
      <vt:lpstr> Buget comp 2</vt:lpstr>
      <vt:lpstr> Buget comp 3</vt:lpstr>
      <vt:lpstr> Buget comp 4</vt:lpstr>
      <vt:lpstr> Buget comp 5</vt:lpstr>
      <vt:lpstr> Buget comp 6</vt:lpstr>
      <vt:lpstr> Buget comp 7</vt:lpstr>
      <vt:lpstr> Buget comp 8</vt:lpstr>
      <vt:lpstr> Buget comp 9</vt:lpstr>
      <vt:lpstr> Buget comp 10</vt:lpstr>
      <vt:lpstr>5 Venituri si cheltuieli</vt:lpstr>
      <vt:lpstr>c Cont PP previzionat</vt:lpstr>
      <vt:lpstr>d Proiectii financiare (intr) </vt:lpstr>
      <vt:lpstr>2 Calcul Contributie AP</vt:lpstr>
      <vt:lpstr>' Buget comp 1'!_5_Buget_cerere</vt:lpstr>
      <vt:lpstr>' Buget comp 10'!_5_Buget_cerere</vt:lpstr>
      <vt:lpstr>' Buget comp 2'!_5_Buget_cerere</vt:lpstr>
      <vt:lpstr>' Buget comp 3'!_5_Buget_cerere</vt:lpstr>
      <vt:lpstr>' Buget comp 4'!_5_Buget_cerere</vt:lpstr>
      <vt:lpstr>' Buget comp 5'!_5_Buget_cerere</vt:lpstr>
      <vt:lpstr>' Buget comp 6'!_5_Buget_cerere</vt:lpstr>
      <vt:lpstr>' Buget comp 7'!_5_Buget_cerere</vt:lpstr>
      <vt:lpstr>' Buget comp 8'!_5_Buget_cerere</vt:lpstr>
      <vt:lpstr>' Buget comp 9'!_5_Buget_cerere</vt:lpstr>
      <vt:lpstr>'2 Calcul Contributie AP'!_6_Investitie</vt:lpstr>
      <vt:lpstr>NU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Nicusor Sanda</cp:lastModifiedBy>
  <cp:lastPrinted>2017-07-26T06:11:53Z</cp:lastPrinted>
  <dcterms:created xsi:type="dcterms:W3CDTF">2015-08-05T10:46:20Z</dcterms:created>
  <dcterms:modified xsi:type="dcterms:W3CDTF">2020-02-14T07:33:39Z</dcterms:modified>
</cp:coreProperties>
</file>