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stacheigabriel\costache\My Documents\REGIO\2014-2020\2.2\GS\Draft_3_Final\PRINT\GS22\Publicat\"/>
    </mc:Choice>
  </mc:AlternateContent>
  <bookViews>
    <workbookView xWindow="120" yWindow="225" windowWidth="24915" windowHeight="11445" tabRatio="723" activeTab="6"/>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52511"/>
</workbook>
</file>

<file path=xl/calcChain.xml><?xml version="1.0" encoding="utf-8"?>
<calcChain xmlns="http://schemas.openxmlformats.org/spreadsheetml/2006/main">
  <c r="F18" i="22" l="1"/>
  <c r="C66" i="15" l="1"/>
  <c r="C51" i="15" s="1"/>
  <c r="A36" i="10" l="1"/>
  <c r="A37" i="10"/>
  <c r="A38" i="10"/>
  <c r="A39" i="10"/>
  <c r="A40" i="10"/>
  <c r="E6" i="15" l="1"/>
  <c r="G30" i="10" l="1"/>
  <c r="F30" i="10"/>
  <c r="E30" i="10"/>
  <c r="F29" i="15"/>
  <c r="D29" i="15"/>
  <c r="C29" i="15"/>
  <c r="E29" i="15" l="1"/>
  <c r="B37" i="24"/>
  <c r="G41" i="10" l="1"/>
  <c r="E41" i="10"/>
  <c r="E36" i="10"/>
  <c r="F41" i="10"/>
  <c r="H42" i="15"/>
  <c r="E42" i="15"/>
  <c r="H39" i="15"/>
  <c r="H38" i="15"/>
  <c r="H37" i="15"/>
  <c r="G40" i="15"/>
  <c r="F40" i="15"/>
  <c r="E39" i="15"/>
  <c r="E38" i="15"/>
  <c r="E37" i="15"/>
  <c r="D40" i="15"/>
  <c r="C40" i="15"/>
  <c r="D35" i="24"/>
  <c r="D8"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42" i="15"/>
  <c r="E40" i="15"/>
  <c r="I38" i="15"/>
  <c r="C39" i="10" s="1"/>
  <c r="I37" i="15"/>
  <c r="C38" i="10" s="1"/>
  <c r="D38" i="10" s="1"/>
  <c r="H40" i="15"/>
  <c r="I39" i="15"/>
  <c r="C40" i="10" s="1"/>
  <c r="D40" i="10" s="1"/>
  <c r="C41" i="10" l="1"/>
  <c r="D41" i="10" s="1"/>
  <c r="D39" i="10"/>
  <c r="I40" i="15"/>
  <c r="F16" i="22"/>
  <c r="F15" i="22"/>
  <c r="E48"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D18" i="2"/>
  <c r="F18" i="2"/>
  <c r="G18" i="2"/>
  <c r="H18" i="2"/>
  <c r="I18" i="2"/>
  <c r="J18" i="2"/>
  <c r="K18" i="2"/>
  <c r="L18" i="2"/>
  <c r="M18" i="2"/>
  <c r="N18" i="2"/>
  <c r="O18" i="2"/>
  <c r="C18" i="2"/>
  <c r="D6" i="2"/>
  <c r="E6" i="2"/>
  <c r="F6" i="2"/>
  <c r="G6" i="2"/>
  <c r="H6" i="2"/>
  <c r="I6" i="2"/>
  <c r="J6" i="2"/>
  <c r="K6" i="2"/>
  <c r="L6" i="2"/>
  <c r="M6" i="2"/>
  <c r="N6" i="2"/>
  <c r="O6" i="2"/>
  <c r="C6"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O57" i="2" l="1"/>
  <c r="O62" i="2" s="1"/>
  <c r="L57" i="2"/>
  <c r="L62" i="2" s="1"/>
  <c r="K57" i="2"/>
  <c r="K62" i="2" s="1"/>
  <c r="G57" i="2"/>
  <c r="G62" i="2" s="1"/>
  <c r="M57" i="2"/>
  <c r="M62" i="2" s="1"/>
  <c r="H57" i="2"/>
  <c r="H62" i="2" s="1"/>
  <c r="I57" i="2"/>
  <c r="I62" i="2" s="1"/>
  <c r="B46" i="3"/>
  <c r="A46" i="3"/>
  <c r="AG46" i="3" s="1"/>
  <c r="AH46" i="3" l="1"/>
  <c r="P46" i="3"/>
  <c r="E18" i="2" l="1"/>
  <c r="E55" i="2" s="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58" i="2" l="1"/>
  <c r="D58" i="2"/>
  <c r="D47" i="2"/>
  <c r="E59" i="2"/>
  <c r="K64" i="2"/>
  <c r="O64" i="2"/>
  <c r="D59" i="2"/>
  <c r="K63" i="2"/>
  <c r="G64" i="2"/>
  <c r="O63" i="2"/>
  <c r="G63" i="2"/>
  <c r="E47" i="2"/>
  <c r="E48" i="2"/>
  <c r="H64" i="2"/>
  <c r="H63" i="2"/>
  <c r="M63" i="2"/>
  <c r="M64" i="2"/>
  <c r="L64" i="2"/>
  <c r="L63" i="2"/>
  <c r="J63" i="2"/>
  <c r="J64" i="2"/>
  <c r="F63" i="2"/>
  <c r="F64" i="2"/>
  <c r="N63" i="2"/>
  <c r="N64" i="2"/>
  <c r="I63" i="2"/>
  <c r="I64" i="2"/>
  <c r="E63" i="2" l="1"/>
  <c r="E64" i="2"/>
  <c r="D64" i="2"/>
  <c r="C47" i="3"/>
  <c r="D63" i="2"/>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F78" i="1"/>
  <c r="G78" i="1"/>
  <c r="H78" i="1"/>
  <c r="I78" i="1"/>
  <c r="J78" i="1"/>
  <c r="K78" i="1"/>
  <c r="E85" i="1"/>
  <c r="F85" i="1"/>
  <c r="G85" i="1"/>
  <c r="H85" i="1"/>
  <c r="I85" i="1"/>
  <c r="J85" i="1"/>
  <c r="K85" i="1"/>
  <c r="E92" i="1"/>
  <c r="F92" i="1"/>
  <c r="G92" i="1"/>
  <c r="H92" i="1"/>
  <c r="I92" i="1"/>
  <c r="J92" i="1"/>
  <c r="K92" i="1"/>
  <c r="E95" i="1"/>
  <c r="F95" i="1"/>
  <c r="G95" i="1"/>
  <c r="H95" i="1"/>
  <c r="I95" i="1"/>
  <c r="J95" i="1"/>
  <c r="K95" i="1"/>
  <c r="L19" i="5" l="1"/>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K99" i="1"/>
  <c r="G99" i="1"/>
  <c r="J99" i="1"/>
  <c r="F99" i="1"/>
  <c r="N99" i="1"/>
  <c r="I99" i="1"/>
  <c r="E99" i="1"/>
  <c r="M99" i="1"/>
  <c r="H99" i="1"/>
  <c r="L99" i="1"/>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102" i="1"/>
  <c r="K20" i="3" s="1"/>
  <c r="K49" i="5" s="1"/>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H28" i="1"/>
  <c r="E28" i="1"/>
  <c r="N28" i="1"/>
  <c r="J28" i="1"/>
  <c r="F28" i="1"/>
  <c r="M28" i="1"/>
  <c r="I28" i="1"/>
  <c r="K103" i="1"/>
  <c r="L47" i="5" l="1"/>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F102" i="1"/>
  <c r="F20" i="3" s="1"/>
  <c r="L54" i="1"/>
  <c r="L102" i="1"/>
  <c r="J102" i="1"/>
  <c r="J20" i="3" s="1"/>
  <c r="N102" i="1"/>
  <c r="N20" i="3" s="1"/>
  <c r="E54" i="1"/>
  <c r="E102" i="1"/>
  <c r="I102" i="1"/>
  <c r="I20" i="3" s="1"/>
  <c r="I54" i="5" s="1"/>
  <c r="I54" i="1"/>
  <c r="M102" i="1"/>
  <c r="M20" i="3" s="1"/>
  <c r="M54" i="1"/>
  <c r="H54" i="1"/>
  <c r="H102" i="1"/>
  <c r="H20" i="3" s="1"/>
  <c r="G102" i="1"/>
  <c r="G54" i="1"/>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L20" i="3"/>
  <c r="AR20" i="3" s="1"/>
  <c r="G21" i="3"/>
  <c r="V4" i="3" s="1"/>
  <c r="G10" i="3"/>
  <c r="M22" i="3"/>
  <c r="G20" i="3"/>
  <c r="G54" i="5" s="1"/>
  <c r="J22" i="3"/>
  <c r="AP22" i="3" s="1"/>
  <c r="E20" i="3"/>
  <c r="AK20" i="3" s="1"/>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D78" i="1"/>
  <c r="B78" i="1"/>
  <c r="B99" i="1" s="1"/>
  <c r="C8" i="3"/>
  <c r="D8" i="3"/>
  <c r="C73" i="1"/>
  <c r="D73" i="1"/>
  <c r="C70" i="1"/>
  <c r="D70" i="1"/>
  <c r="B70" i="1"/>
  <c r="C67" i="1"/>
  <c r="D67" i="1"/>
  <c r="B67" i="1"/>
  <c r="AI8" i="3" l="1"/>
  <c r="AJ8" i="3"/>
  <c r="D4" i="3"/>
  <c r="B103" i="1"/>
  <c r="D66" i="1"/>
  <c r="D15" i="3" s="1"/>
  <c r="C66" i="1"/>
  <c r="C15" i="3" s="1"/>
  <c r="B66" i="1"/>
  <c r="B102" i="1" s="1"/>
  <c r="AI15" i="3" l="1"/>
  <c r="AJ15" i="3"/>
  <c r="D63" i="5"/>
  <c r="D70" i="5"/>
  <c r="AJ4" i="3"/>
  <c r="B104" i="1"/>
  <c r="D102"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6" i="3"/>
  <c r="C28" i="1"/>
  <c r="D65" i="5" l="1"/>
  <c r="D72" i="5"/>
  <c r="AJ6" i="3"/>
  <c r="R42" i="3"/>
  <c r="S42" i="3"/>
  <c r="AI42" i="3"/>
  <c r="AJ42" i="3"/>
  <c r="S37" i="3"/>
  <c r="D35" i="5" s="1"/>
  <c r="AI37" i="3"/>
  <c r="AJ37" i="3"/>
  <c r="R37" i="3"/>
  <c r="C35" i="5" s="1"/>
  <c r="S41" i="3"/>
  <c r="D36" i="5" s="1"/>
  <c r="AI41" i="3"/>
  <c r="AJ41" i="3"/>
  <c r="R41" i="3"/>
  <c r="C36" i="5" s="1"/>
  <c r="F41" i="15"/>
  <c r="G41" i="15"/>
  <c r="F17" i="22"/>
  <c r="D99" i="1"/>
  <c r="C4" i="3"/>
  <c r="C102" i="1"/>
  <c r="D5" i="3"/>
  <c r="C6" i="3"/>
  <c r="C104" i="1"/>
  <c r="D43" i="3"/>
  <c r="C43" i="3"/>
  <c r="H8" i="15"/>
  <c r="C56" i="15" s="1"/>
  <c r="E32" i="15"/>
  <c r="C58" i="15" s="1"/>
  <c r="H35" i="15"/>
  <c r="C59" i="15" s="1"/>
  <c r="E8" i="15"/>
  <c r="I34" i="15"/>
  <c r="C61" i="15" l="1"/>
  <c r="C65" i="5"/>
  <c r="C72" i="5"/>
  <c r="D86" i="5"/>
  <c r="D64" i="5"/>
  <c r="D85" i="5"/>
  <c r="D71" i="5"/>
  <c r="AJ5" i="3"/>
  <c r="AI6" i="3"/>
  <c r="R43" i="3"/>
  <c r="S43" i="3"/>
  <c r="AI43" i="3"/>
  <c r="AJ43" i="3"/>
  <c r="C70" i="15"/>
  <c r="C63" i="5"/>
  <c r="C70" i="5"/>
  <c r="AI4" i="3"/>
  <c r="H41" i="15"/>
  <c r="C50" i="15" s="1"/>
  <c r="I32" i="15"/>
  <c r="D103" i="1"/>
  <c r="D20" i="3"/>
  <c r="C103" i="1"/>
  <c r="C20" i="3"/>
  <c r="C53" i="1"/>
  <c r="C54" i="1" s="1"/>
  <c r="D53" i="1"/>
  <c r="D54" i="1" s="1"/>
  <c r="C5" i="3"/>
  <c r="D21" i="3"/>
  <c r="D10" i="3"/>
  <c r="I8" i="15"/>
  <c r="I35" i="15"/>
  <c r="C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57" i="15"/>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D36" i="10" s="1"/>
  <c r="G36" i="10"/>
  <c r="E33" i="10"/>
  <c r="F33" i="10"/>
  <c r="G33" i="10"/>
  <c r="E19" i="10"/>
  <c r="F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F42" i="10" l="1"/>
  <c r="F47" i="10" s="1"/>
  <c r="D9" i="10"/>
  <c r="E42" i="10"/>
  <c r="G42" i="10"/>
  <c r="G47" i="10" s="1"/>
  <c r="C35" i="10"/>
  <c r="D35" i="10" s="1"/>
  <c r="C15" i="10"/>
  <c r="D15" i="10" s="1"/>
  <c r="C22" i="10"/>
  <c r="D22" i="10" s="1"/>
  <c r="C14" i="10"/>
  <c r="D14" i="10" s="1"/>
  <c r="C19" i="10"/>
  <c r="D19" i="10" s="1"/>
  <c r="C30" i="10"/>
  <c r="D30" i="10" s="1"/>
  <c r="C11" i="10"/>
  <c r="D11" i="10" s="1"/>
  <c r="C18" i="10"/>
  <c r="D18" i="10" s="1"/>
  <c r="C32" i="10"/>
  <c r="D32" i="10" s="1"/>
  <c r="C28" i="10"/>
  <c r="D28" i="10" s="1"/>
  <c r="C33" i="10"/>
  <c r="D33" i="10" s="1"/>
  <c r="E47" i="10" l="1"/>
  <c r="C12" i="10"/>
  <c r="D12" i="10" s="1"/>
  <c r="C46" i="15" l="1"/>
  <c r="B7" i="10" l="1"/>
  <c r="B8" i="10"/>
  <c r="C8" i="10" l="1"/>
  <c r="D8" i="10" s="1"/>
  <c r="C7" i="10"/>
  <c r="D7" i="10" s="1"/>
  <c r="A51" i="10" l="1"/>
  <c r="B42"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B20" i="3"/>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C64" i="2"/>
  <c r="C63" i="2"/>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8" i="10" l="1"/>
  <c r="G48" i="10" l="1"/>
  <c r="E20" i="15" l="1"/>
  <c r="I20" i="15" s="1"/>
  <c r="C21" i="10" s="1"/>
  <c r="D21" i="10" s="1"/>
  <c r="C25" i="15"/>
  <c r="C41" i="15" s="1"/>
  <c r="D25" i="15"/>
  <c r="D41" i="15" s="1"/>
  <c r="E25" i="15" l="1"/>
  <c r="C55" i="15" s="1"/>
  <c r="C69" i="15" l="1"/>
  <c r="C68" i="15" s="1"/>
  <c r="C48" i="15" s="1"/>
  <c r="C48" i="10" s="1"/>
  <c r="D48" i="10" s="1"/>
  <c r="C60" i="15"/>
  <c r="C62" i="15" s="1"/>
  <c r="E41" i="15"/>
  <c r="I25" i="15"/>
  <c r="I41" i="15" l="1"/>
  <c r="C42" i="10" s="1"/>
  <c r="D42" i="10" s="1"/>
  <c r="C54" i="15"/>
  <c r="C26" i="10"/>
  <c r="D26" i="10" s="1"/>
  <c r="C45" i="15" l="1"/>
  <c r="C47" i="15" s="1"/>
  <c r="C49" i="15" s="1"/>
  <c r="C51" i="10"/>
  <c r="D51" i="10" s="1"/>
  <c r="C47" i="10" l="1"/>
  <c r="D47" i="10" s="1"/>
</calcChain>
</file>

<file path=xl/sharedStrings.xml><?xml version="1.0" encoding="utf-8"?>
<sst xmlns="http://schemas.openxmlformats.org/spreadsheetml/2006/main" count="584" uniqueCount="456">
  <si>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</si>
  <si>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</si>
  <si>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</si>
  <si>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</si>
  <si>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</si>
  <si>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</si>
  <si>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</si>
  <si>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</si>
  <si>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</si>
  <si>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</si>
  <si>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</si>
  <si>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</si>
  <si>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</si>
  <si>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</si>
  <si>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</si>
  <si>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</si>
  <si>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</si>
  <si>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</si>
  <si>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</si>
  <si>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</si>
  <si>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</si>
  <si>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</si>
  <si>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</si>
  <si>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</si>
  <si>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</si>
  <si>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</si>
  <si>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</si>
  <si>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</si>
  <si>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</si>
  <si>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</si>
  <si>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</si>
  <si>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</si>
  <si>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</si>
  <si>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</si>
  <si>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</si>
  <si>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</si>
  <si>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</si>
  <si>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</si>
  <si>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</si>
  <si>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</si>
  <si>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</si>
  <si>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</si>
  <si>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</si>
  <si>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</si>
  <si>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</si>
  <si>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</si>
  <si>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</si>
  <si>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</si>
  <si>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</si>
  <si>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</si>
  <si>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</si>
  <si>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</si>
  <si>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</si>
  <si>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</si>
  <si>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</si>
  <si>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</si>
  <si>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</si>
  <si>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</si>
  <si>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</si>
  <si>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</si>
  <si>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</si>
  <si>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</si>
  <si>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</si>
  <si>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</si>
  <si>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</si>
  <si>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</si>
  <si>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</si>
  <si>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</si>
  <si>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</si>
  <si>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</si>
  <si>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</si>
  <si>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</si>
  <si>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</si>
  <si>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</si>
  <si>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</si>
  <si>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</si>
  <si>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</si>
  <si>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</si>
  <si>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</si>
  <si>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</si>
  <si>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</si>
  <si>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</si>
  <si>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</si>
  <si>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</si>
  <si>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</si>
  <si>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</si>
  <si>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</si>
  <si>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</si>
  <si>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</si>
  <si>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</si>
  <si>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</si>
  <si>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</si>
  <si>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</si>
  <si>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</si>
  <si>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</si>
  <si>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</si>
  <si>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</si>
  <si>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</si>
  <si>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</si>
  <si>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</si>
  <si>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</si>
  <si>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</si>
  <si>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</si>
  <si>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</si>
  <si>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</si>
  <si>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</si>
  <si>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</si>
  <si>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</si>
  <si>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</si>
  <si>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</si>
  <si>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</si>
  <si>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</si>
  <si>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</si>
  <si>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</si>
  <si>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</si>
  <si>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</si>
  <si>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</si>
  <si>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</si>
  <si>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</si>
  <si>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</si>
  <si>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</si>
  <si>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</si>
  <si>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</si>
  <si>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</si>
  <si>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</si>
  <si>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</si>
  <si>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</si>
  <si>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</si>
  <si>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</si>
  <si>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</si>
  <si>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</si>
  <si>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</si>
  <si>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</si>
  <si>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</si>
  <si>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</si>
  <si>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</si>
  <si>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</si>
  <si>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</si>
  <si>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</si>
  <si>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</si>
  <si>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</si>
  <si>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</si>
  <si>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</si>
  <si>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</si>
  <si>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</si>
  <si>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</si>
  <si>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</si>
  <si>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</si>
  <si>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</si>
  <si>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</si>
  <si>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</si>
  <si>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</si>
  <si>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</si>
  <si>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</si>
  <si>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</si>
  <si>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</si>
  <si>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</si>
  <si>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</si>
  <si>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</si>
  <si>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</si>
  <si>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</si>
  <si>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</si>
  <si>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</si>
  <si>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</si>
  <si>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</si>
  <si>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</si>
  <si>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</si>
  <si>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</si>
  <si>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</si>
  <si>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</si>
  <si>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</si>
  <si>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</si>
  <si>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</si>
  <si>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</si>
  <si>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</si>
  <si>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</si>
  <si>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</si>
  <si>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</si>
  <si>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</si>
  <si>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</si>
  <si>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</si>
  <si>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</si>
  <si>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</si>
  <si>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</si>
  <si>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</si>
  <si>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</si>
  <si>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</si>
  <si>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</si>
  <si>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</si>
  <si>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</si>
  <si>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</si>
  <si>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</si>
  <si>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</si>
  <si>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</si>
  <si>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</si>
  <si>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</si>
  <si>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</si>
  <si>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</si>
  <si>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</si>
  <si>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</si>
  <si>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</si>
  <si>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</si>
  <si>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</si>
  <si>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</si>
  <si>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</si>
  <si>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</si>
  <si>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</si>
  <si>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</si>
  <si>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</si>
  <si>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</si>
  <si>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</si>
  <si>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</si>
  <si>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</si>
  <si>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</si>
  <si>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</si>
  <si>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</si>
  <si>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</si>
  <si>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</si>
  <si>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</si>
  <si>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</si>
  <si>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</si>
  <si>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</si>
  <si>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</si>
  <si>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</si>
  <si>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</si>
  <si>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</si>
  <si>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</si>
  <si>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</si>
  <si>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</si>
  <si>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</si>
  <si>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</si>
  <si>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</si>
  <si>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</si>
  <si>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</si>
  <si>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</si>
  <si>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</si>
  <si>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</si>
  <si>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</si>
  <si>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</si>
  <si>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</si>
  <si>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</si>
  <si>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</si>
  <si>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</si>
  <si>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</si>
  <si>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</si>
  <si>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</si>
  <si>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</si>
  <si>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</si>
  <si>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</si>
  <si>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</si>
  <si>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</si>
  <si>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</si>
  <si>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</si>
  <si>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</si>
  <si>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</si>
  <si>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</si>
  <si>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</si>
  <si>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</si>
  <si>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</si>
  <si>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</si>
  <si>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</si>
  <si>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</si>
  <si>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</si>
  <si>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</si>
  <si>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</si>
  <si>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</si>
  <si>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</si>
  <si>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</si>
  <si>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</si>
  <si>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</si>
  <si>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</si>
  <si>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</si>
  <si>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</si>
  <si>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</si>
  <si>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</si>
  <si>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</si>
  <si>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</si>
  <si>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</si>
  <si>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</si>
  <si>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</si>
  <si>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</si>
  <si>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</si>
  <si>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</si>
  <si>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</si>
  <si>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</si>
  <si>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</si>
  <si>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</si>
  <si>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</si>
  <si>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</si>
  <si>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</si>
  <si>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</si>
  <si>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</si>
  <si>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</si>
  <si>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</si>
  <si>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</si>
  <si>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</si>
  <si>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</si>
  <si>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</si>
  <si>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</si>
  <si>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</si>
  <si>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</si>
  <si>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</si>
  <si>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</si>
  <si>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</si>
  <si>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</si>
  <si>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</si>
  <si>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</si>
  <si>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</si>
  <si>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</si>
  <si>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</si>
  <si>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</si>
  <si>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</si>
  <si>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</si>
  <si>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</si>
  <si>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</si>
  <si>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</si>
  <si>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</si>
  <si>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</si>
  <si>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</si>
  <si>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</si>
  <si>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</si>
  <si>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</si>
  <si>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</si>
  <si>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</si>
  <si>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</si>
  <si>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</si>
  <si>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</si>
  <si>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</si>
  <si>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</si>
  <si>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</si>
  <si>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</si>
  <si>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</si>
  <si>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</si>
  <si>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</si>
  <si>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</si>
  <si>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</si>
  <si>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</si>
  <si>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</si>
  <si>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</si>
  <si>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</si>
  <si>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5.Active biologice productive</t>
  </si>
  <si>
    <t>7. Instalații tehnice şi mijloace de transport în curs de aprovizionare</t>
  </si>
  <si>
    <t>8. Mobilier, aparatură birotică, echipamente de protecție a valorilor umane şi materiale şi alte active corporale în curs de aprovizionare</t>
  </si>
  <si>
    <t xml:space="preserve">% de reutilizare a activelor(tangibile și intangibile) </t>
  </si>
  <si>
    <t>Valoare</t>
  </si>
  <si>
    <t>5. Investiții imobiliare</t>
  </si>
  <si>
    <t>6.Active corporale de explorare şi evaluare a resurselor minerale</t>
  </si>
  <si>
    <t>9.Active biologice productive în curs de aprovizionare</t>
  </si>
  <si>
    <t>10.Imobilizări corporale în curs de execuție</t>
  </si>
  <si>
    <t>11.Avansuri acordate pentru imobilizări corporale</t>
  </si>
  <si>
    <t>12. Amortizări privind imobilizările corporale</t>
  </si>
  <si>
    <t>13. Ajustări pentru deprecierea imobilizărilor corporale</t>
  </si>
  <si>
    <t xml:space="preserve">14. Ajustări pentru deprecierea imobilizărilor corporale în curs de execuție </t>
  </si>
  <si>
    <t>15. Ajustări pentru deprecierea investițiilor imobiliare în curs de execuție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</si>
  <si>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</si>
  <si>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</si>
  <si>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</si>
  <si>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</si>
  <si>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</si>
  <si>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</si>
  <si>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</si>
  <si>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</si>
  <si>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</si>
  <si>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</si>
  <si>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</si>
  <si>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</si>
  <si>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</si>
  <si>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</si>
  <si>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</si>
  <si>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</si>
  <si>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</si>
  <si>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</si>
  <si>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</si>
  <si>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</si>
  <si>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</si>
  <si>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</si>
  <si>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</si>
  <si>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</si>
  <si>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</si>
  <si>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</si>
  <si>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</si>
  <si>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</si>
  <si>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</si>
  <si>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</si>
  <si>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</si>
  <si>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</si>
  <si>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</si>
  <si>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</si>
  <si>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</si>
  <si>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</si>
  <si>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</si>
  <si>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</si>
  <si>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</si>
  <si>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11.Investiții imobiliare în curs de execuție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</si>
  <si>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</si>
  <si>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</si>
  <si>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</si>
  <si>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</si>
  <si>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</si>
  <si>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</si>
  <si>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</si>
  <si>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</si>
  <si>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</si>
  <si>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</si>
  <si>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</si>
  <si>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</si>
  <si>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</si>
  <si>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</si>
  <si>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</si>
  <si>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</si>
  <si>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</si>
  <si>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</si>
  <si>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</si>
  <si>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</si>
  <si>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</si>
  <si>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</si>
  <si>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</si>
  <si>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</si>
  <si>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</si>
  <si>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Cheltuieli cu activități specifice priorității de investiție</t>
  </si>
  <si>
    <t>Cheltuieli cu activități de certificare/recertificare a sistemelor de management</t>
  </si>
  <si>
    <t xml:space="preserve">Cheltuieli cu activități de certificare/recertificare a produselor, serviciilor, proceselor
</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</si>
  <si>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</si>
  <si>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</si>
  <si>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</si>
  <si>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</si>
  <si>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</si>
  <si>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</si>
  <si>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</si>
  <si>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</si>
  <si>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</si>
  <si>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</si>
  <si>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</si>
  <si>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</si>
  <si>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</si>
  <si>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</si>
  <si>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</si>
  <si>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</si>
  <si>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</si>
  <si>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</si>
  <si>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</si>
  <si>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</si>
  <si>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</si>
  <si>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</si>
  <si>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</si>
  <si>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</si>
  <si>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</si>
  <si>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Nu poate depăși 20% din valoarea eligibilă totală a proiectului</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</si>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</sst>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4">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4" fontId="23"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3"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zoomScaleNormal="100" workbookViewId="0">
      <selection activeCell="F17" sqref="F17"/>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9" t="s">
        <v>275</v>
      </c>
      <c r="B1" s="2"/>
      <c r="C1" s="2"/>
      <c r="D1" s="2"/>
    </row>
    <row r="2" spans="1:14" s="3" customFormat="1" x14ac:dyDescent="0.2">
      <c r="A2" s="210"/>
      <c r="B2" s="2"/>
      <c r="C2" s="2"/>
      <c r="D2" s="2"/>
    </row>
    <row r="3" spans="1:14" s="207" customFormat="1" ht="52.5" customHeight="1" x14ac:dyDescent="0.2">
      <c r="A3" s="260" t="s">
        <v>376</v>
      </c>
      <c r="B3" s="260"/>
      <c r="C3" s="260"/>
      <c r="D3" s="260"/>
      <c r="E3" s="263" t="s">
        <v>335</v>
      </c>
      <c r="F3" s="264"/>
      <c r="G3" s="264"/>
      <c r="H3" s="264"/>
      <c r="I3" s="264"/>
      <c r="J3" s="264"/>
      <c r="K3" s="264"/>
      <c r="L3" s="264"/>
      <c r="M3" s="264"/>
      <c r="N3" s="265"/>
    </row>
    <row r="4" spans="1:14" s="207" customFormat="1" x14ac:dyDescent="0.2">
      <c r="A4" s="202"/>
      <c r="B4" s="208"/>
      <c r="C4" s="208"/>
      <c r="D4" s="208"/>
      <c r="E4" s="261" t="s">
        <v>157</v>
      </c>
      <c r="F4" s="262"/>
      <c r="G4" s="262"/>
      <c r="H4" s="262"/>
      <c r="I4" s="262"/>
      <c r="J4" s="262"/>
      <c r="K4" s="262"/>
      <c r="L4" s="262"/>
      <c r="M4" s="262"/>
      <c r="N4" s="262"/>
    </row>
    <row r="5" spans="1:14" s="191" customFormat="1" x14ac:dyDescent="0.2">
      <c r="A5" s="190"/>
      <c r="B5" s="189" t="s">
        <v>431</v>
      </c>
      <c r="C5" s="189" t="s">
        <v>432</v>
      </c>
      <c r="D5" s="189" t="s">
        <v>433</v>
      </c>
      <c r="E5" s="248">
        <v>1</v>
      </c>
      <c r="F5" s="248">
        <v>2</v>
      </c>
      <c r="G5" s="248">
        <v>3</v>
      </c>
      <c r="H5" s="248">
        <v>4</v>
      </c>
      <c r="I5" s="248">
        <v>5</v>
      </c>
      <c r="J5" s="248">
        <v>6</v>
      </c>
      <c r="K5" s="248">
        <v>7</v>
      </c>
      <c r="L5" s="248">
        <v>8</v>
      </c>
      <c r="M5" s="248">
        <v>9</v>
      </c>
      <c r="N5" s="2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339</v>
      </c>
      <c r="B12" s="10">
        <v>0</v>
      </c>
      <c r="C12" s="10">
        <v>0</v>
      </c>
      <c r="D12" s="10">
        <v>0</v>
      </c>
      <c r="E12" s="10">
        <v>0</v>
      </c>
      <c r="F12" s="10">
        <v>0</v>
      </c>
      <c r="G12" s="10">
        <v>0</v>
      </c>
      <c r="H12" s="10">
        <v>0</v>
      </c>
      <c r="I12" s="10">
        <v>0</v>
      </c>
      <c r="J12" s="10">
        <v>0</v>
      </c>
      <c r="K12" s="10">
        <v>0</v>
      </c>
      <c r="L12" s="10">
        <v>0</v>
      </c>
      <c r="M12" s="10">
        <v>0</v>
      </c>
      <c r="N12" s="10">
        <v>0</v>
      </c>
    </row>
    <row r="13" spans="1:14" x14ac:dyDescent="0.2">
      <c r="A13" s="9" t="s">
        <v>345</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346</v>
      </c>
      <c r="B14" s="10">
        <v>0</v>
      </c>
      <c r="C14" s="10">
        <v>0</v>
      </c>
      <c r="D14" s="10">
        <v>0</v>
      </c>
      <c r="E14" s="10">
        <v>0</v>
      </c>
      <c r="F14" s="10">
        <v>0</v>
      </c>
      <c r="G14" s="10">
        <v>0</v>
      </c>
      <c r="H14" s="10">
        <v>0</v>
      </c>
      <c r="I14" s="10">
        <v>0</v>
      </c>
      <c r="J14" s="10">
        <v>0</v>
      </c>
      <c r="K14" s="10">
        <v>0</v>
      </c>
      <c r="L14" s="10">
        <v>0</v>
      </c>
      <c r="M14" s="10">
        <v>0</v>
      </c>
      <c r="N14" s="10">
        <v>0</v>
      </c>
    </row>
    <row r="15" spans="1:14" x14ac:dyDescent="0.2">
      <c r="A15" s="211" t="s">
        <v>340</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341</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342</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347</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348</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393</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349</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350</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351</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352</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353</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8" customFormat="1" x14ac:dyDescent="0.2">
      <c r="A28" s="223" t="s">
        <v>36</v>
      </c>
      <c r="B28" s="124">
        <f>SUM(B7+B26+B27)</f>
        <v>0</v>
      </c>
      <c r="C28" s="124">
        <f t="shared" ref="C28:N28" si="1">SUM(C7+C26+C27)</f>
        <v>0</v>
      </c>
      <c r="D28" s="124">
        <f t="shared" si="1"/>
        <v>0</v>
      </c>
      <c r="E28" s="124">
        <f t="shared" si="1"/>
        <v>0</v>
      </c>
      <c r="F28" s="124">
        <f t="shared" si="1"/>
        <v>0</v>
      </c>
      <c r="G28" s="124">
        <f t="shared" si="1"/>
        <v>0</v>
      </c>
      <c r="H28" s="124">
        <f t="shared" si="1"/>
        <v>0</v>
      </c>
      <c r="I28" s="124">
        <f t="shared" si="1"/>
        <v>0</v>
      </c>
      <c r="J28" s="124">
        <f t="shared" si="1"/>
        <v>0</v>
      </c>
      <c r="K28" s="124">
        <f t="shared" si="1"/>
        <v>0</v>
      </c>
      <c r="L28" s="124">
        <f t="shared" si="1"/>
        <v>0</v>
      </c>
      <c r="M28" s="124">
        <f t="shared" si="1"/>
        <v>0</v>
      </c>
      <c r="N28" s="124">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396</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4" customFormat="1" x14ac:dyDescent="0.2">
      <c r="A39" s="223" t="s">
        <v>37</v>
      </c>
      <c r="B39" s="124">
        <f>SUM(B36:B38)+B35</f>
        <v>0</v>
      </c>
      <c r="C39" s="124">
        <f t="shared" ref="C39:N39" si="3">SUM(C36:C38)+C35</f>
        <v>0</v>
      </c>
      <c r="D39" s="124">
        <f t="shared" si="3"/>
        <v>0</v>
      </c>
      <c r="E39" s="124">
        <f t="shared" si="3"/>
        <v>0</v>
      </c>
      <c r="F39" s="124">
        <f t="shared" si="3"/>
        <v>0</v>
      </c>
      <c r="G39" s="124">
        <f t="shared" si="3"/>
        <v>0</v>
      </c>
      <c r="H39" s="124">
        <f t="shared" si="3"/>
        <v>0</v>
      </c>
      <c r="I39" s="124">
        <f t="shared" si="3"/>
        <v>0</v>
      </c>
      <c r="J39" s="124">
        <f t="shared" si="3"/>
        <v>0</v>
      </c>
      <c r="K39" s="124">
        <f t="shared" si="3"/>
        <v>0</v>
      </c>
      <c r="L39" s="124">
        <f t="shared" si="3"/>
        <v>0</v>
      </c>
      <c r="M39" s="124">
        <f t="shared" si="3"/>
        <v>0</v>
      </c>
      <c r="N39" s="124">
        <f t="shared" si="3"/>
        <v>0</v>
      </c>
    </row>
    <row r="40" spans="1:14" s="8" customFormat="1" x14ac:dyDescent="0.2">
      <c r="A40" s="12" t="s">
        <v>8</v>
      </c>
      <c r="B40" s="124">
        <f>B41+B42</f>
        <v>0</v>
      </c>
      <c r="C40" s="124">
        <f t="shared" ref="C40:N40" si="4">C41+C42</f>
        <v>0</v>
      </c>
      <c r="D40" s="124">
        <f t="shared" si="4"/>
        <v>0</v>
      </c>
      <c r="E40" s="124">
        <f t="shared" si="4"/>
        <v>0</v>
      </c>
      <c r="F40" s="124">
        <f t="shared" si="4"/>
        <v>0</v>
      </c>
      <c r="G40" s="124">
        <f t="shared" si="4"/>
        <v>0</v>
      </c>
      <c r="H40" s="124">
        <f t="shared" si="4"/>
        <v>0</v>
      </c>
      <c r="I40" s="124">
        <f t="shared" si="4"/>
        <v>0</v>
      </c>
      <c r="J40" s="124">
        <f t="shared" si="4"/>
        <v>0</v>
      </c>
      <c r="K40" s="124">
        <f t="shared" si="4"/>
        <v>0</v>
      </c>
      <c r="L40" s="124">
        <f t="shared" si="4"/>
        <v>0</v>
      </c>
      <c r="M40" s="124">
        <f t="shared" si="4"/>
        <v>0</v>
      </c>
      <c r="N40" s="124">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 t="shared" ref="C54:N54" si="7">C28+C53+C42</f>
        <v>0</v>
      </c>
      <c r="D54" s="16">
        <f t="shared" si="7"/>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397</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398</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6">
        <f t="shared" ref="B66:N66" si="9">B67+B70+B73+B76</f>
        <v>0</v>
      </c>
      <c r="C66" s="126">
        <f t="shared" si="9"/>
        <v>0</v>
      </c>
      <c r="D66" s="126">
        <f t="shared" si="9"/>
        <v>0</v>
      </c>
      <c r="E66" s="126">
        <f t="shared" si="9"/>
        <v>0</v>
      </c>
      <c r="F66" s="126">
        <f t="shared" si="9"/>
        <v>0</v>
      </c>
      <c r="G66" s="126">
        <f t="shared" si="9"/>
        <v>0</v>
      </c>
      <c r="H66" s="126">
        <f t="shared" si="9"/>
        <v>0</v>
      </c>
      <c r="I66" s="126">
        <f t="shared" si="9"/>
        <v>0</v>
      </c>
      <c r="J66" s="126">
        <f t="shared" si="9"/>
        <v>0</v>
      </c>
      <c r="K66" s="126">
        <f t="shared" si="9"/>
        <v>0</v>
      </c>
      <c r="L66" s="126">
        <f t="shared" si="9"/>
        <v>0</v>
      </c>
      <c r="M66" s="126">
        <f t="shared" si="9"/>
        <v>0</v>
      </c>
      <c r="N66" s="126">
        <f t="shared" si="9"/>
        <v>0</v>
      </c>
    </row>
    <row r="67" spans="1:14" s="8" customFormat="1" x14ac:dyDescent="0.2">
      <c r="A67" s="9" t="s">
        <v>303</v>
      </c>
      <c r="B67" s="126">
        <f t="shared" ref="B67:N67" si="10">B68+B69</f>
        <v>0</v>
      </c>
      <c r="C67" s="126">
        <f t="shared" si="10"/>
        <v>0</v>
      </c>
      <c r="D67" s="126">
        <f t="shared" si="10"/>
        <v>0</v>
      </c>
      <c r="E67" s="126">
        <f t="shared" si="10"/>
        <v>0</v>
      </c>
      <c r="F67" s="126">
        <f t="shared" si="10"/>
        <v>0</v>
      </c>
      <c r="G67" s="126">
        <f t="shared" si="10"/>
        <v>0</v>
      </c>
      <c r="H67" s="126">
        <f t="shared" si="10"/>
        <v>0</v>
      </c>
      <c r="I67" s="126">
        <f t="shared" si="10"/>
        <v>0</v>
      </c>
      <c r="J67" s="126">
        <f t="shared" si="10"/>
        <v>0</v>
      </c>
      <c r="K67" s="126">
        <f t="shared" si="10"/>
        <v>0</v>
      </c>
      <c r="L67" s="126">
        <f t="shared" si="10"/>
        <v>0</v>
      </c>
      <c r="M67" s="126">
        <f t="shared" si="10"/>
        <v>0</v>
      </c>
      <c r="N67" s="126">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6">
        <f t="shared" ref="B70:N70" si="11">B71+B72</f>
        <v>0</v>
      </c>
      <c r="C70" s="126">
        <f t="shared" si="11"/>
        <v>0</v>
      </c>
      <c r="D70" s="126">
        <f t="shared" si="11"/>
        <v>0</v>
      </c>
      <c r="E70" s="126">
        <f t="shared" si="11"/>
        <v>0</v>
      </c>
      <c r="F70" s="126">
        <f t="shared" si="11"/>
        <v>0</v>
      </c>
      <c r="G70" s="126">
        <f t="shared" si="11"/>
        <v>0</v>
      </c>
      <c r="H70" s="126">
        <f t="shared" si="11"/>
        <v>0</v>
      </c>
      <c r="I70" s="126">
        <f t="shared" si="11"/>
        <v>0</v>
      </c>
      <c r="J70" s="126">
        <f t="shared" si="11"/>
        <v>0</v>
      </c>
      <c r="K70" s="126">
        <f t="shared" si="11"/>
        <v>0</v>
      </c>
      <c r="L70" s="126">
        <f t="shared" si="11"/>
        <v>0</v>
      </c>
      <c r="M70" s="126">
        <f t="shared" si="11"/>
        <v>0</v>
      </c>
      <c r="N70" s="126">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6">
        <f t="shared" ref="B73:N73" si="12">B74+B75</f>
        <v>0</v>
      </c>
      <c r="C73" s="126">
        <f t="shared" si="12"/>
        <v>0</v>
      </c>
      <c r="D73" s="126">
        <f t="shared" si="12"/>
        <v>0</v>
      </c>
      <c r="E73" s="126">
        <f t="shared" si="12"/>
        <v>0</v>
      </c>
      <c r="F73" s="126">
        <f t="shared" si="12"/>
        <v>0</v>
      </c>
      <c r="G73" s="126">
        <f t="shared" si="12"/>
        <v>0</v>
      </c>
      <c r="H73" s="126">
        <f t="shared" si="12"/>
        <v>0</v>
      </c>
      <c r="I73" s="126">
        <f t="shared" si="12"/>
        <v>0</v>
      </c>
      <c r="J73" s="126">
        <f t="shared" si="12"/>
        <v>0</v>
      </c>
      <c r="K73" s="126">
        <f t="shared" si="12"/>
        <v>0</v>
      </c>
      <c r="L73" s="126">
        <f t="shared" si="12"/>
        <v>0</v>
      </c>
      <c r="M73" s="126">
        <f t="shared" si="12"/>
        <v>0</v>
      </c>
      <c r="N73" s="126">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371</v>
      </c>
      <c r="B79" s="10">
        <v>0</v>
      </c>
      <c r="C79" s="10">
        <v>0</v>
      </c>
      <c r="D79" s="10">
        <v>0</v>
      </c>
      <c r="E79" s="10">
        <v>0</v>
      </c>
      <c r="F79" s="10">
        <v>0</v>
      </c>
      <c r="G79" s="10">
        <v>0</v>
      </c>
      <c r="H79" s="10">
        <v>0</v>
      </c>
      <c r="I79" s="10">
        <v>0</v>
      </c>
      <c r="J79" s="10">
        <v>0</v>
      </c>
      <c r="K79" s="10">
        <v>0</v>
      </c>
      <c r="L79" s="10">
        <v>0</v>
      </c>
      <c r="M79" s="10">
        <v>0</v>
      </c>
      <c r="N79" s="10">
        <v>0</v>
      </c>
    </row>
    <row r="80" spans="1:14" x14ac:dyDescent="0.2">
      <c r="A80" s="9" t="s">
        <v>372</v>
      </c>
      <c r="B80" s="10">
        <v>0</v>
      </c>
      <c r="C80" s="10">
        <v>0</v>
      </c>
      <c r="D80" s="10">
        <v>0</v>
      </c>
      <c r="E80" s="10">
        <v>0</v>
      </c>
      <c r="F80" s="10">
        <v>0</v>
      </c>
      <c r="G80" s="10">
        <v>0</v>
      </c>
      <c r="H80" s="10">
        <v>0</v>
      </c>
      <c r="I80" s="10">
        <v>0</v>
      </c>
      <c r="J80" s="10">
        <v>0</v>
      </c>
      <c r="K80" s="10">
        <v>0</v>
      </c>
      <c r="L80" s="10">
        <v>0</v>
      </c>
      <c r="M80" s="10">
        <v>0</v>
      </c>
      <c r="N80" s="10">
        <v>0</v>
      </c>
    </row>
    <row r="81" spans="1:14" x14ac:dyDescent="0.2">
      <c r="A81" s="9" t="s">
        <v>373</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374</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375</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394</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395</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6"/>
      <c r="B105" s="177"/>
      <c r="C105" s="177"/>
      <c r="D105" s="177"/>
      <c r="E105" s="177"/>
      <c r="F105" s="177"/>
      <c r="G105" s="177"/>
      <c r="H105" s="177"/>
      <c r="I105" s="177"/>
      <c r="J105" s="177"/>
      <c r="K105" s="177"/>
      <c r="L105" s="177"/>
      <c r="M105" s="177"/>
      <c r="N105" s="177"/>
    </row>
    <row r="106" spans="1:14" s="8" customFormat="1" x14ac:dyDescent="0.2">
      <c r="A106" s="186"/>
      <c r="B106" s="177"/>
      <c r="C106" s="177"/>
      <c r="D106" s="177"/>
      <c r="E106" s="177"/>
      <c r="F106" s="177"/>
      <c r="G106" s="177"/>
      <c r="H106" s="177"/>
      <c r="I106" s="177"/>
      <c r="J106" s="177"/>
      <c r="K106" s="177"/>
      <c r="L106" s="177"/>
      <c r="M106" s="177"/>
      <c r="N106" s="177"/>
    </row>
    <row r="107" spans="1:14" s="8" customFormat="1" x14ac:dyDescent="0.2">
      <c r="A107" s="186"/>
      <c r="B107" s="177"/>
      <c r="C107" s="177"/>
      <c r="D107" s="177"/>
      <c r="E107" s="177"/>
      <c r="F107" s="177"/>
      <c r="G107" s="177"/>
      <c r="H107" s="177"/>
      <c r="I107" s="177"/>
      <c r="J107" s="177"/>
      <c r="K107" s="177"/>
      <c r="L107" s="177"/>
      <c r="M107" s="177"/>
      <c r="N107" s="177"/>
    </row>
    <row r="108" spans="1:14" s="8" customFormat="1" x14ac:dyDescent="0.2">
      <c r="A108" s="186"/>
      <c r="B108" s="177"/>
      <c r="C108" s="177"/>
      <c r="D108" s="177"/>
      <c r="E108" s="177"/>
      <c r="F108" s="177"/>
      <c r="G108" s="177"/>
      <c r="H108" s="177"/>
      <c r="I108" s="177"/>
      <c r="J108" s="177"/>
      <c r="K108" s="177"/>
      <c r="L108" s="177"/>
      <c r="M108" s="177"/>
      <c r="N108" s="177"/>
    </row>
    <row r="109" spans="1:14" s="8" customFormat="1" x14ac:dyDescent="0.2">
      <c r="A109" s="186"/>
      <c r="B109" s="177"/>
      <c r="C109" s="177"/>
      <c r="D109" s="177"/>
      <c r="E109" s="177"/>
      <c r="F109" s="177"/>
      <c r="G109" s="177"/>
      <c r="H109" s="177"/>
      <c r="I109" s="177"/>
      <c r="J109" s="177"/>
      <c r="K109" s="177"/>
      <c r="L109" s="177"/>
      <c r="M109" s="177"/>
      <c r="N109" s="177"/>
    </row>
    <row r="110" spans="1:14" s="8" customFormat="1" x14ac:dyDescent="0.2">
      <c r="A110" s="186"/>
      <c r="B110" s="177"/>
      <c r="C110" s="177"/>
      <c r="D110" s="177"/>
      <c r="E110" s="177"/>
      <c r="F110" s="177"/>
      <c r="G110" s="177"/>
      <c r="H110" s="177"/>
      <c r="I110" s="177"/>
      <c r="J110" s="177"/>
      <c r="K110" s="177"/>
      <c r="L110" s="177"/>
      <c r="M110" s="177"/>
      <c r="N110" s="177"/>
    </row>
    <row r="111" spans="1:14" s="8" customFormat="1" x14ac:dyDescent="0.2">
      <c r="A111" s="186"/>
      <c r="B111" s="177"/>
      <c r="C111" s="177"/>
      <c r="D111" s="177"/>
      <c r="E111" s="177"/>
      <c r="F111" s="177"/>
      <c r="G111" s="177"/>
      <c r="H111" s="177"/>
      <c r="I111" s="177"/>
      <c r="J111" s="177"/>
      <c r="K111" s="177"/>
      <c r="L111" s="177"/>
      <c r="M111" s="177"/>
      <c r="N111" s="177"/>
    </row>
    <row r="112" spans="1:14" s="8" customFormat="1" x14ac:dyDescent="0.2">
      <c r="A112" s="186"/>
      <c r="B112" s="177"/>
      <c r="C112" s="177"/>
      <c r="D112" s="177"/>
      <c r="E112" s="177"/>
      <c r="F112" s="177"/>
      <c r="G112" s="177"/>
      <c r="H112" s="177"/>
      <c r="I112" s="177"/>
      <c r="J112" s="177"/>
      <c r="K112" s="177"/>
      <c r="L112" s="177"/>
      <c r="M112" s="177"/>
      <c r="N112" s="177"/>
    </row>
    <row r="113" spans="1:14" s="8" customFormat="1" x14ac:dyDescent="0.2">
      <c r="A113" s="186"/>
      <c r="B113" s="177"/>
      <c r="C113" s="177"/>
      <c r="D113" s="177"/>
      <c r="E113" s="177"/>
      <c r="F113" s="177"/>
      <c r="G113" s="177"/>
      <c r="H113" s="177"/>
      <c r="I113" s="177"/>
      <c r="J113" s="177"/>
      <c r="K113" s="177"/>
      <c r="L113" s="177"/>
      <c r="M113" s="177"/>
      <c r="N113" s="177"/>
    </row>
    <row r="114" spans="1:14" s="8" customFormat="1" x14ac:dyDescent="0.2">
      <c r="A114" s="186"/>
      <c r="B114" s="177"/>
      <c r="C114" s="177"/>
      <c r="D114" s="177"/>
      <c r="E114" s="177"/>
      <c r="F114" s="177"/>
      <c r="G114" s="177"/>
      <c r="H114" s="177"/>
      <c r="I114" s="177"/>
      <c r="J114" s="177"/>
      <c r="K114" s="177"/>
      <c r="L114" s="177"/>
      <c r="M114" s="177"/>
      <c r="N114" s="177"/>
    </row>
    <row r="115" spans="1:14" s="8" customFormat="1" x14ac:dyDescent="0.2">
      <c r="A115" s="186"/>
      <c r="B115" s="177"/>
      <c r="C115" s="177"/>
      <c r="D115" s="177"/>
      <c r="E115" s="177"/>
      <c r="F115" s="177"/>
      <c r="G115" s="177"/>
      <c r="H115" s="177"/>
      <c r="I115" s="177"/>
      <c r="J115" s="177"/>
      <c r="K115" s="177"/>
      <c r="L115" s="177"/>
      <c r="M115" s="177"/>
      <c r="N115" s="177"/>
    </row>
    <row r="116" spans="1:14" s="8" customFormat="1" x14ac:dyDescent="0.2">
      <c r="A116" s="186"/>
      <c r="B116" s="177"/>
      <c r="C116" s="177"/>
      <c r="D116" s="177"/>
      <c r="E116" s="177"/>
      <c r="F116" s="177"/>
      <c r="G116" s="177"/>
      <c r="H116" s="177"/>
      <c r="I116" s="177"/>
      <c r="J116" s="177"/>
      <c r="K116" s="177"/>
      <c r="L116" s="177"/>
      <c r="M116" s="177"/>
      <c r="N116" s="177"/>
    </row>
    <row r="117" spans="1:14" s="8" customFormat="1" x14ac:dyDescent="0.2">
      <c r="A117" s="186"/>
      <c r="B117" s="177"/>
      <c r="C117" s="177"/>
      <c r="D117" s="177"/>
      <c r="E117" s="177"/>
      <c r="F117" s="177"/>
      <c r="G117" s="177"/>
      <c r="H117" s="177"/>
      <c r="I117" s="177"/>
      <c r="J117" s="177"/>
      <c r="K117" s="177"/>
      <c r="L117" s="177"/>
      <c r="M117" s="177"/>
      <c r="N117" s="177"/>
    </row>
  </sheetData>
  <sheetProtection password="9F67"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zoomScaleNormal="100" workbookViewId="0">
      <selection activeCell="J21" sqref="J21"/>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7" t="s">
        <v>276</v>
      </c>
      <c r="B1" s="217"/>
      <c r="C1" s="2"/>
      <c r="D1" s="2"/>
      <c r="E1" s="2"/>
    </row>
    <row r="2" spans="1:15" s="3" customFormat="1" x14ac:dyDescent="0.2">
      <c r="A2" s="4"/>
      <c r="B2" s="4"/>
      <c r="C2" s="2"/>
      <c r="D2" s="2"/>
      <c r="E2" s="2"/>
    </row>
    <row r="3" spans="1:15" s="3" customFormat="1" ht="38.25" customHeight="1" x14ac:dyDescent="0.2">
      <c r="A3" s="266" t="s">
        <v>377</v>
      </c>
      <c r="B3" s="266"/>
      <c r="C3" s="266"/>
      <c r="D3" s="266"/>
      <c r="E3" s="266"/>
      <c r="F3" s="269" t="s">
        <v>335</v>
      </c>
      <c r="G3" s="270"/>
      <c r="H3" s="270"/>
      <c r="I3" s="270"/>
      <c r="J3" s="270"/>
      <c r="K3" s="270"/>
      <c r="L3" s="270"/>
      <c r="M3" s="270"/>
      <c r="N3" s="270"/>
      <c r="O3" s="271"/>
    </row>
    <row r="4" spans="1:15" s="3" customFormat="1" x14ac:dyDescent="0.2">
      <c r="A4" s="202"/>
      <c r="B4" s="202"/>
      <c r="C4" s="202"/>
      <c r="D4" s="202"/>
      <c r="E4" s="202"/>
      <c r="F4" s="267" t="s">
        <v>157</v>
      </c>
      <c r="G4" s="268"/>
      <c r="H4" s="268"/>
      <c r="I4" s="268"/>
      <c r="J4" s="268"/>
      <c r="K4" s="268"/>
      <c r="L4" s="268"/>
      <c r="M4" s="268"/>
      <c r="N4" s="268"/>
      <c r="O4" s="268"/>
    </row>
    <row r="5" spans="1:15" s="213" customFormat="1" x14ac:dyDescent="0.2">
      <c r="A5" s="190"/>
      <c r="B5" s="190"/>
      <c r="C5" s="192" t="str">
        <f>'1A-Bilant'!B5</f>
        <v>N-2</v>
      </c>
      <c r="D5" s="192" t="str">
        <f>'1A-Bilant'!C5</f>
        <v>N-1</v>
      </c>
      <c r="E5" s="192" t="str">
        <f>'1A-Bilant'!D5</f>
        <v>N</v>
      </c>
      <c r="F5" s="192">
        <f>'1A-Bilant'!E5</f>
        <v>1</v>
      </c>
      <c r="G5" s="192">
        <f>'1A-Bilant'!F5</f>
        <v>2</v>
      </c>
      <c r="H5" s="192">
        <f>'1A-Bilant'!G5</f>
        <v>3</v>
      </c>
      <c r="I5" s="192">
        <f>'1A-Bilant'!H5</f>
        <v>4</v>
      </c>
      <c r="J5" s="192">
        <f>'1A-Bilant'!I5</f>
        <v>5</v>
      </c>
      <c r="K5" s="192">
        <f>'1A-Bilant'!J5</f>
        <v>6</v>
      </c>
      <c r="L5" s="192">
        <f>'1A-Bilant'!K5</f>
        <v>7</v>
      </c>
      <c r="M5" s="192">
        <f>'1A-Bilant'!L5</f>
        <v>8</v>
      </c>
      <c r="N5" s="192">
        <f>'1A-Bilant'!M5</f>
        <v>9</v>
      </c>
      <c r="O5" s="192">
        <f>'1A-Bilant'!N5</f>
        <v>10</v>
      </c>
    </row>
    <row r="6" spans="1:15" s="8" customFormat="1" x14ac:dyDescent="0.2">
      <c r="A6" s="5" t="s">
        <v>354</v>
      </c>
      <c r="B6" s="5">
        <v>1</v>
      </c>
      <c r="C6" s="220">
        <f>C7+C8+C9+C10+C11</f>
        <v>0</v>
      </c>
      <c r="D6" s="220">
        <f t="shared" ref="D6:O6" si="0">D7+D8+D9+D10+D11</f>
        <v>0</v>
      </c>
      <c r="E6" s="220">
        <f t="shared" si="0"/>
        <v>0</v>
      </c>
      <c r="F6" s="220">
        <f t="shared" si="0"/>
        <v>0</v>
      </c>
      <c r="G6" s="220">
        <f t="shared" si="0"/>
        <v>0</v>
      </c>
      <c r="H6" s="220">
        <f t="shared" si="0"/>
        <v>0</v>
      </c>
      <c r="I6" s="220">
        <f t="shared" si="0"/>
        <v>0</v>
      </c>
      <c r="J6" s="220">
        <f t="shared" si="0"/>
        <v>0</v>
      </c>
      <c r="K6" s="220">
        <f t="shared" si="0"/>
        <v>0</v>
      </c>
      <c r="L6" s="220">
        <f t="shared" si="0"/>
        <v>0</v>
      </c>
      <c r="M6" s="220">
        <f t="shared" si="0"/>
        <v>0</v>
      </c>
      <c r="N6" s="220">
        <f t="shared" si="0"/>
        <v>0</v>
      </c>
      <c r="O6" s="220">
        <f t="shared" si="0"/>
        <v>0</v>
      </c>
    </row>
    <row r="7" spans="1:15" s="218" customFormat="1" x14ac:dyDescent="0.2">
      <c r="A7" s="99" t="s">
        <v>378</v>
      </c>
      <c r="B7" s="99">
        <v>2</v>
      </c>
      <c r="C7" s="24">
        <v>0</v>
      </c>
      <c r="D7" s="24">
        <v>0</v>
      </c>
      <c r="E7" s="24">
        <v>0</v>
      </c>
      <c r="F7" s="24">
        <v>0</v>
      </c>
      <c r="G7" s="24">
        <v>0</v>
      </c>
      <c r="H7" s="24">
        <v>0</v>
      </c>
      <c r="I7" s="24">
        <v>0</v>
      </c>
      <c r="J7" s="24">
        <v>0</v>
      </c>
      <c r="K7" s="24">
        <v>0</v>
      </c>
      <c r="L7" s="24">
        <v>0</v>
      </c>
      <c r="M7" s="24">
        <v>0</v>
      </c>
      <c r="N7" s="24">
        <v>0</v>
      </c>
      <c r="O7" s="24">
        <v>0</v>
      </c>
    </row>
    <row r="8" spans="1:15" s="218" customFormat="1" x14ac:dyDescent="0.2">
      <c r="A8" s="99" t="s">
        <v>379</v>
      </c>
      <c r="B8" s="99">
        <v>3</v>
      </c>
      <c r="C8" s="24">
        <v>0</v>
      </c>
      <c r="D8" s="24">
        <v>0</v>
      </c>
      <c r="E8" s="24">
        <v>0</v>
      </c>
      <c r="F8" s="24">
        <v>0</v>
      </c>
      <c r="G8" s="24">
        <v>0</v>
      </c>
      <c r="H8" s="24">
        <v>0</v>
      </c>
      <c r="I8" s="24">
        <v>0</v>
      </c>
      <c r="J8" s="24">
        <v>0</v>
      </c>
      <c r="K8" s="24">
        <v>0</v>
      </c>
      <c r="L8" s="24">
        <v>0</v>
      </c>
      <c r="M8" s="24">
        <v>0</v>
      </c>
      <c r="N8" s="24">
        <v>0</v>
      </c>
      <c r="O8" s="24">
        <v>0</v>
      </c>
    </row>
    <row r="9" spans="1:15" s="218" customFormat="1" x14ac:dyDescent="0.2">
      <c r="A9" s="99" t="s">
        <v>380</v>
      </c>
      <c r="B9" s="99">
        <v>4</v>
      </c>
      <c r="C9" s="24">
        <v>0</v>
      </c>
      <c r="D9" s="24">
        <v>0</v>
      </c>
      <c r="E9" s="24">
        <v>0</v>
      </c>
      <c r="F9" s="24">
        <v>0</v>
      </c>
      <c r="G9" s="24">
        <v>0</v>
      </c>
      <c r="H9" s="24">
        <v>0</v>
      </c>
      <c r="I9" s="24">
        <v>0</v>
      </c>
      <c r="J9" s="24">
        <v>0</v>
      </c>
      <c r="K9" s="24">
        <v>0</v>
      </c>
      <c r="L9" s="24">
        <v>0</v>
      </c>
      <c r="M9" s="24">
        <v>0</v>
      </c>
      <c r="N9" s="24">
        <v>0</v>
      </c>
      <c r="O9" s="24">
        <v>0</v>
      </c>
    </row>
    <row r="10" spans="1:15" s="218" customFormat="1" ht="51" x14ac:dyDescent="0.2">
      <c r="A10" s="99" t="s">
        <v>381</v>
      </c>
      <c r="B10" s="99">
        <v>5</v>
      </c>
      <c r="C10" s="24">
        <v>0</v>
      </c>
      <c r="D10" s="24">
        <v>0</v>
      </c>
      <c r="E10" s="24">
        <v>0</v>
      </c>
      <c r="F10" s="24">
        <v>0</v>
      </c>
      <c r="G10" s="24">
        <v>0</v>
      </c>
      <c r="H10" s="24">
        <v>0</v>
      </c>
      <c r="I10" s="24">
        <v>0</v>
      </c>
      <c r="J10" s="24">
        <v>0</v>
      </c>
      <c r="K10" s="24">
        <v>0</v>
      </c>
      <c r="L10" s="24">
        <v>0</v>
      </c>
      <c r="M10" s="24">
        <v>0</v>
      </c>
      <c r="N10" s="24">
        <v>0</v>
      </c>
      <c r="O10" s="24">
        <v>0</v>
      </c>
    </row>
    <row r="11" spans="1:15" s="218" customFormat="1" ht="25.5" x14ac:dyDescent="0.2">
      <c r="A11" s="99" t="s">
        <v>382</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355</v>
      </c>
      <c r="B12" s="219" t="s">
        <v>383</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356</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357</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358</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359</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360</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SUM(C7:C17)</f>
        <v>0</v>
      </c>
      <c r="D18" s="16">
        <f t="shared" ref="D18:O18" si="1">SUM(D7:D17)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362</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361</v>
      </c>
      <c r="B24" s="55"/>
      <c r="C24" s="221">
        <f>C25+C26</f>
        <v>0</v>
      </c>
      <c r="D24" s="221">
        <f t="shared" ref="D24:O24" si="2">D25+D26</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row>
    <row r="25" spans="1:15" s="8" customFormat="1" x14ac:dyDescent="0.2">
      <c r="A25" s="55" t="s">
        <v>384</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385</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363</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364</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365</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366</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367</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368</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8">
        <f>C38+C37+C36+C35</f>
        <v>0</v>
      </c>
      <c r="D39" s="128">
        <f t="shared" ref="D39:O39" si="7">D38+D37+D36+D35</f>
        <v>0</v>
      </c>
      <c r="E39" s="128">
        <f t="shared" si="7"/>
        <v>0</v>
      </c>
      <c r="F39" s="128">
        <f t="shared" si="7"/>
        <v>0</v>
      </c>
      <c r="G39" s="128">
        <f t="shared" si="7"/>
        <v>0</v>
      </c>
      <c r="H39" s="128">
        <f t="shared" si="7"/>
        <v>0</v>
      </c>
      <c r="I39" s="128">
        <f t="shared" si="7"/>
        <v>0</v>
      </c>
      <c r="J39" s="128">
        <f t="shared" si="7"/>
        <v>0</v>
      </c>
      <c r="K39" s="128">
        <f t="shared" si="7"/>
        <v>0</v>
      </c>
      <c r="L39" s="128">
        <f t="shared" si="7"/>
        <v>0</v>
      </c>
      <c r="M39" s="128">
        <f t="shared" si="7"/>
        <v>0</v>
      </c>
      <c r="N39" s="128">
        <f t="shared" si="7"/>
        <v>0</v>
      </c>
      <c r="O39" s="128">
        <f t="shared" si="7"/>
        <v>0</v>
      </c>
    </row>
    <row r="40" spans="1:15" ht="51" x14ac:dyDescent="0.2">
      <c r="A40" s="55" t="s">
        <v>369</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370</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8"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4" customFormat="1" x14ac:dyDescent="0.2">
      <c r="A50" s="5" t="s">
        <v>386</v>
      </c>
      <c r="B50" s="5"/>
      <c r="C50" s="27">
        <v>0</v>
      </c>
      <c r="D50" s="27">
        <v>0</v>
      </c>
      <c r="E50" s="222">
        <v>0</v>
      </c>
      <c r="F50" s="222">
        <v>0</v>
      </c>
      <c r="G50" s="222">
        <v>0</v>
      </c>
      <c r="H50" s="222">
        <v>0</v>
      </c>
      <c r="I50" s="222">
        <v>0</v>
      </c>
      <c r="J50" s="222">
        <v>0</v>
      </c>
      <c r="K50" s="222">
        <v>0</v>
      </c>
      <c r="L50" s="222">
        <v>0</v>
      </c>
      <c r="M50" s="222">
        <v>0</v>
      </c>
      <c r="N50" s="222">
        <v>0</v>
      </c>
      <c r="O50" s="222">
        <v>0</v>
      </c>
    </row>
    <row r="51" spans="1:15" s="214" customFormat="1" x14ac:dyDescent="0.2">
      <c r="A51" s="5" t="s">
        <v>387</v>
      </c>
      <c r="B51" s="5"/>
      <c r="C51" s="27">
        <v>0</v>
      </c>
      <c r="D51" s="27">
        <v>0</v>
      </c>
      <c r="E51" s="222">
        <v>0</v>
      </c>
      <c r="F51" s="222">
        <v>0</v>
      </c>
      <c r="G51" s="222">
        <v>0</v>
      </c>
      <c r="H51" s="222">
        <v>0</v>
      </c>
      <c r="I51" s="222">
        <v>0</v>
      </c>
      <c r="J51" s="222">
        <v>0</v>
      </c>
      <c r="K51" s="222">
        <v>0</v>
      </c>
      <c r="L51" s="222">
        <v>0</v>
      </c>
      <c r="M51" s="222">
        <v>0</v>
      </c>
      <c r="N51" s="222">
        <v>0</v>
      </c>
      <c r="O51" s="222">
        <v>0</v>
      </c>
    </row>
    <row r="52" spans="1:15" s="214" customFormat="1" x14ac:dyDescent="0.2">
      <c r="A52" s="5" t="s">
        <v>58</v>
      </c>
      <c r="B52" s="5"/>
      <c r="C52" s="16">
        <f>C50-C51</f>
        <v>0</v>
      </c>
      <c r="D52" s="16">
        <f>D50-D51</f>
        <v>0</v>
      </c>
      <c r="E52" s="222">
        <f>E50-E51</f>
        <v>0</v>
      </c>
      <c r="F52" s="222">
        <f t="shared" ref="F52:O52" si="15">F50-F51</f>
        <v>0</v>
      </c>
      <c r="G52" s="222">
        <f t="shared" si="15"/>
        <v>0</v>
      </c>
      <c r="H52" s="222">
        <f t="shared" si="15"/>
        <v>0</v>
      </c>
      <c r="I52" s="222">
        <f t="shared" si="15"/>
        <v>0</v>
      </c>
      <c r="J52" s="222">
        <f t="shared" si="15"/>
        <v>0</v>
      </c>
      <c r="K52" s="222">
        <f t="shared" si="15"/>
        <v>0</v>
      </c>
      <c r="L52" s="222">
        <f t="shared" si="15"/>
        <v>0</v>
      </c>
      <c r="M52" s="222">
        <f t="shared" si="15"/>
        <v>0</v>
      </c>
      <c r="N52" s="222">
        <f t="shared" si="15"/>
        <v>0</v>
      </c>
      <c r="O52" s="222">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4"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4"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4"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4"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t="str">
        <f>IF(C57-C60&gt;0,C57-C60,"")</f>
        <v/>
      </c>
      <c r="D63" s="25" t="str">
        <f t="shared" ref="D63:O63" si="24">IF(D57-D60&gt;0,D57-D60,"")</f>
        <v/>
      </c>
      <c r="E63" s="25" t="str">
        <f t="shared" si="24"/>
        <v/>
      </c>
      <c r="F63" s="25" t="str">
        <f t="shared" si="24"/>
        <v/>
      </c>
      <c r="G63" s="25" t="str">
        <f t="shared" si="24"/>
        <v/>
      </c>
      <c r="H63" s="25" t="str">
        <f t="shared" si="24"/>
        <v/>
      </c>
      <c r="I63" s="25" t="str">
        <f t="shared" si="24"/>
        <v/>
      </c>
      <c r="J63" s="25" t="str">
        <f t="shared" si="24"/>
        <v/>
      </c>
      <c r="K63" s="25" t="str">
        <f t="shared" si="24"/>
        <v/>
      </c>
      <c r="L63" s="25" t="str">
        <f t="shared" si="24"/>
        <v/>
      </c>
      <c r="M63" s="25" t="str">
        <f t="shared" si="24"/>
        <v/>
      </c>
      <c r="N63" s="25" t="str">
        <f t="shared" si="24"/>
        <v/>
      </c>
      <c r="O63" s="25" t="str">
        <f t="shared" si="24"/>
        <v/>
      </c>
    </row>
    <row r="64" spans="1:15" s="6" customFormat="1" x14ac:dyDescent="0.2">
      <c r="A64" s="55" t="s">
        <v>68</v>
      </c>
      <c r="B64" s="55"/>
      <c r="C64" s="25" t="str">
        <f>IF(C57-C60&lt;0,-C57+C60,"")</f>
        <v/>
      </c>
      <c r="D64" s="25" t="str">
        <f t="shared" ref="D64:O64" si="25">IF(D57-D60&lt;0,-D57+D60,"")</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4" customFormat="1" ht="35.25" customHeight="1" x14ac:dyDescent="0.2">
      <c r="A67" s="225" t="s">
        <v>388</v>
      </c>
      <c r="B67" s="206"/>
    </row>
    <row r="68" spans="1:7" x14ac:dyDescent="0.2">
      <c r="A68" s="215"/>
      <c r="B68" s="215"/>
      <c r="C68" s="216"/>
      <c r="D68" s="216"/>
      <c r="E68" s="216"/>
      <c r="F68" s="216"/>
      <c r="G68" s="216"/>
    </row>
  </sheetData>
  <sheetProtection password="9F67"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zoomScaleNormal="100" workbookViewId="0">
      <selection activeCell="F27" sqref="F27"/>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2" t="s">
        <v>293</v>
      </c>
      <c r="B1" s="272"/>
      <c r="C1" s="272"/>
      <c r="D1" s="272"/>
      <c r="E1" s="201"/>
      <c r="F1" s="201"/>
      <c r="G1" s="201"/>
      <c r="H1" s="201"/>
      <c r="I1" s="201"/>
      <c r="J1" s="201"/>
      <c r="K1" s="201"/>
      <c r="L1" s="201"/>
      <c r="M1" s="188"/>
      <c r="N1" s="188"/>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6" customFormat="1" ht="24" x14ac:dyDescent="0.2">
      <c r="A3" s="193" t="s">
        <v>277</v>
      </c>
      <c r="B3" s="194" t="str">
        <f>'1A-Bilant'!B5</f>
        <v>N-2</v>
      </c>
      <c r="C3" s="194" t="str">
        <f>'1A-Bilant'!C5</f>
        <v>N-1</v>
      </c>
      <c r="D3" s="194" t="str">
        <f>'1A-Bilant'!D5</f>
        <v>N</v>
      </c>
      <c r="E3" s="194">
        <f>'1A-Bilant'!E5</f>
        <v>1</v>
      </c>
      <c r="F3" s="194">
        <f>'1A-Bilant'!F5</f>
        <v>2</v>
      </c>
      <c r="G3" s="194">
        <f>'1A-Bilant'!G5</f>
        <v>3</v>
      </c>
      <c r="H3" s="194">
        <f>'1A-Bilant'!H5</f>
        <v>4</v>
      </c>
      <c r="I3" s="194">
        <f>'1A-Bilant'!I5</f>
        <v>5</v>
      </c>
      <c r="J3" s="194">
        <f>'1A-Bilant'!J5</f>
        <v>6</v>
      </c>
      <c r="K3" s="194">
        <f>'1A-Bilant'!K5</f>
        <v>7</v>
      </c>
      <c r="L3" s="194">
        <f>'1A-Bilant'!L5</f>
        <v>8</v>
      </c>
      <c r="M3" s="194">
        <f>'1A-Bilant'!M5</f>
        <v>9</v>
      </c>
      <c r="N3" s="194">
        <f>'1A-Bilant'!N5</f>
        <v>10</v>
      </c>
      <c r="O3" s="195"/>
      <c r="P3" s="193" t="s">
        <v>279</v>
      </c>
      <c r="Q3" s="194" t="str">
        <f>'1A-Bilant'!B5</f>
        <v>N-2</v>
      </c>
      <c r="R3" s="194" t="str">
        <f>'1A-Bilant'!C5</f>
        <v>N-1</v>
      </c>
      <c r="S3" s="194" t="str">
        <f>'1A-Bilant'!D5</f>
        <v>N</v>
      </c>
      <c r="T3" s="194">
        <f>'1A-Bilant'!E5</f>
        <v>1</v>
      </c>
      <c r="U3" s="194">
        <f>'1A-Bilant'!F5</f>
        <v>2</v>
      </c>
      <c r="V3" s="194">
        <f>'1A-Bilant'!G5</f>
        <v>3</v>
      </c>
      <c r="W3" s="194">
        <f>'1A-Bilant'!H5</f>
        <v>4</v>
      </c>
      <c r="X3" s="194">
        <f>'1A-Bilant'!I5</f>
        <v>5</v>
      </c>
      <c r="Y3" s="194">
        <f>'1A-Bilant'!J5</f>
        <v>6</v>
      </c>
      <c r="Z3" s="194">
        <f>'1A-Bilant'!K5</f>
        <v>7</v>
      </c>
      <c r="AA3" s="194">
        <f>'1A-Bilant'!L5</f>
        <v>8</v>
      </c>
      <c r="AB3" s="194">
        <f>'1A-Bilant'!M5</f>
        <v>9</v>
      </c>
      <c r="AC3" s="194">
        <f>'1A-Bilant'!N5</f>
        <v>10</v>
      </c>
      <c r="AD3" s="203"/>
      <c r="AE3" s="203"/>
      <c r="AF3" s="195"/>
      <c r="AG3" s="193" t="s">
        <v>280</v>
      </c>
      <c r="AH3" s="194" t="str">
        <f>'1A-Bilant'!C5</f>
        <v>N-1</v>
      </c>
      <c r="AI3" s="194" t="str">
        <f>'1A-Bilant'!D5</f>
        <v>N</v>
      </c>
      <c r="AJ3" s="194">
        <f>'1A-Bilant'!E5</f>
        <v>1</v>
      </c>
      <c r="AK3" s="194">
        <f>'1A-Bilant'!F5</f>
        <v>2</v>
      </c>
      <c r="AL3" s="194">
        <f>'1A-Bilant'!G5</f>
        <v>3</v>
      </c>
      <c r="AM3" s="194">
        <f>'1A-Bilant'!H5</f>
        <v>4</v>
      </c>
      <c r="AN3" s="194">
        <f>'1A-Bilant'!I5</f>
        <v>5</v>
      </c>
      <c r="AO3" s="194">
        <f>'1A-Bilant'!J5</f>
        <v>6</v>
      </c>
      <c r="AP3" s="194">
        <f>'1A-Bilant'!K5</f>
        <v>7</v>
      </c>
      <c r="AQ3" s="194">
        <f>'1A-Bilant'!L5</f>
        <v>8</v>
      </c>
      <c r="AR3" s="194">
        <f>'1A-Bilant'!M5</f>
        <v>9</v>
      </c>
      <c r="AS3" s="194">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4"/>
      <c r="AE4" s="204"/>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4"/>
      <c r="AE5" s="204"/>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5"/>
      <c r="AE6" s="205"/>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5"/>
      <c r="AE7" s="205"/>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5"/>
      <c r="AE8" s="205"/>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5"/>
      <c r="AE9" s="205"/>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4"/>
      <c r="AE10" s="204"/>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4"/>
      <c r="AE11" s="204"/>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5"/>
      <c r="AE12" s="205"/>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5"/>
      <c r="AE13" s="205"/>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5"/>
      <c r="AE14" s="205"/>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5"/>
      <c r="AE15" s="205"/>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4"/>
      <c r="AE16" s="204"/>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4"/>
      <c r="AE17" s="204"/>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5"/>
      <c r="AE18" s="205"/>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5"/>
      <c r="AE19" s="205"/>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'1A-Bilant'!B102</f>
        <v>0</v>
      </c>
      <c r="C20" s="36">
        <f>'1A-Bilant'!C102</f>
        <v>0</v>
      </c>
      <c r="D20" s="36">
        <f>'1A-Bilant'!D102</f>
        <v>0</v>
      </c>
      <c r="E20" s="36">
        <f>'1A-Bilant'!E102</f>
        <v>0</v>
      </c>
      <c r="F20" s="36">
        <f>'1A-Bilant'!F102</f>
        <v>0</v>
      </c>
      <c r="G20" s="36">
        <f>'1A-Bilant'!G102</f>
        <v>0</v>
      </c>
      <c r="H20" s="36">
        <f>'1A-Bilant'!H102</f>
        <v>0</v>
      </c>
      <c r="I20" s="36">
        <f>'1A-Bilant'!I102</f>
        <v>0</v>
      </c>
      <c r="J20" s="36">
        <f>'1A-Bilant'!J102</f>
        <v>0</v>
      </c>
      <c r="K20" s="36">
        <f>'1A-Bilant'!K102</f>
        <v>0</v>
      </c>
      <c r="L20" s="36">
        <f>'1A-Bilant'!L102</f>
        <v>0</v>
      </c>
      <c r="M20" s="36">
        <f>'1A-Bilant'!M102</f>
        <v>0</v>
      </c>
      <c r="N20" s="36">
        <f>'1A-Bilant'!N102</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4"/>
      <c r="AE20" s="204"/>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4"/>
      <c r="AE21" s="204"/>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4"/>
      <c r="AE22" s="204"/>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7" customFormat="1" ht="24" x14ac:dyDescent="0.2">
      <c r="A24" s="193" t="s">
        <v>278</v>
      </c>
      <c r="B24" s="194" t="str">
        <f>'1A-Bilant'!B5</f>
        <v>N-2</v>
      </c>
      <c r="C24" s="194" t="str">
        <f>'1A-Bilant'!C5</f>
        <v>N-1</v>
      </c>
      <c r="D24" s="194" t="str">
        <f>'1A-Bilant'!D5</f>
        <v>N</v>
      </c>
      <c r="E24" s="194">
        <f>'1A-Bilant'!E5</f>
        <v>1</v>
      </c>
      <c r="F24" s="194">
        <f>'1A-Bilant'!F5</f>
        <v>2</v>
      </c>
      <c r="G24" s="194">
        <f>'1A-Bilant'!G5</f>
        <v>3</v>
      </c>
      <c r="H24" s="194">
        <f>'1A-Bilant'!H5</f>
        <v>4</v>
      </c>
      <c r="I24" s="194">
        <f>'1A-Bilant'!I5</f>
        <v>5</v>
      </c>
      <c r="J24" s="194">
        <f>'1A-Bilant'!J5</f>
        <v>6</v>
      </c>
      <c r="K24" s="194">
        <f>'1A-Bilant'!K5</f>
        <v>7</v>
      </c>
      <c r="L24" s="194">
        <f>'1A-Bilant'!L5</f>
        <v>8</v>
      </c>
      <c r="M24" s="194">
        <f>'1A-Bilant'!M5</f>
        <v>9</v>
      </c>
      <c r="N24" s="194">
        <f>'1A-Bilant'!N5</f>
        <v>10</v>
      </c>
      <c r="O24" s="195"/>
      <c r="P24" s="193" t="s">
        <v>281</v>
      </c>
      <c r="Q24" s="194" t="str">
        <f>'1A-Bilant'!B5</f>
        <v>N-2</v>
      </c>
      <c r="R24" s="194" t="str">
        <f>'1A-Bilant'!C5</f>
        <v>N-1</v>
      </c>
      <c r="S24" s="194" t="str">
        <f>'1A-Bilant'!D5</f>
        <v>N</v>
      </c>
      <c r="T24" s="194">
        <f>'1A-Bilant'!E5</f>
        <v>1</v>
      </c>
      <c r="U24" s="194">
        <f>'1A-Bilant'!F5</f>
        <v>2</v>
      </c>
      <c r="V24" s="194">
        <f>'1A-Bilant'!G5</f>
        <v>3</v>
      </c>
      <c r="W24" s="194">
        <f>'1A-Bilant'!H5</f>
        <v>4</v>
      </c>
      <c r="X24" s="194">
        <f>'1A-Bilant'!I5</f>
        <v>5</v>
      </c>
      <c r="Y24" s="194">
        <f>'1A-Bilant'!J5</f>
        <v>6</v>
      </c>
      <c r="Z24" s="194">
        <f>'1A-Bilant'!K5</f>
        <v>7</v>
      </c>
      <c r="AA24" s="194">
        <f>'1A-Bilant'!L5</f>
        <v>8</v>
      </c>
      <c r="AB24" s="194">
        <f>'1A-Bilant'!M5</f>
        <v>9</v>
      </c>
      <c r="AC24" s="194">
        <f>'1A-Bilant'!N5</f>
        <v>10</v>
      </c>
      <c r="AD24" s="203"/>
      <c r="AE24" s="203"/>
      <c r="AF24" s="195"/>
      <c r="AG24" s="193" t="s">
        <v>280</v>
      </c>
      <c r="AH24" s="194" t="str">
        <f>'1A-Bilant'!C5</f>
        <v>N-1</v>
      </c>
      <c r="AI24" s="194" t="str">
        <f>'1A-Bilant'!D5</f>
        <v>N</v>
      </c>
      <c r="AJ24" s="194">
        <f>'1A-Bilant'!E5</f>
        <v>1</v>
      </c>
      <c r="AK24" s="194">
        <f>'1A-Bilant'!F5</f>
        <v>2</v>
      </c>
      <c r="AL24" s="194">
        <f>'1A-Bilant'!G5</f>
        <v>3</v>
      </c>
      <c r="AM24" s="194">
        <f>'1A-Bilant'!H5</f>
        <v>4</v>
      </c>
      <c r="AN24" s="194">
        <f>'1A-Bilant'!I5</f>
        <v>5</v>
      </c>
      <c r="AO24" s="194">
        <f>'1A-Bilant'!J5</f>
        <v>6</v>
      </c>
      <c r="AP24" s="194">
        <f>'1A-Bilant'!K5</f>
        <v>7</v>
      </c>
      <c r="AQ24" s="194">
        <f>'1A-Bilant'!L5</f>
        <v>8</v>
      </c>
      <c r="AR24" s="194">
        <f>'1A-Bilant'!M5</f>
        <v>9</v>
      </c>
      <c r="AS24" s="194">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4"/>
      <c r="AE25" s="204"/>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5"/>
      <c r="AE26" s="205"/>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4"/>
      <c r="AE27" s="204"/>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5"/>
      <c r="AE28" s="205"/>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5"/>
      <c r="AE29" s="205"/>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4"/>
      <c r="AE30" s="204"/>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2" customFormat="1" ht="15.75" x14ac:dyDescent="0.2">
      <c r="A31" s="236" t="str">
        <f>'1B-ContPP'!A32</f>
        <v>Rezultatul din exploatare</v>
      </c>
      <c r="B31" s="237">
        <f>'1B-ContPP'!C32</f>
        <v>0</v>
      </c>
      <c r="C31" s="237">
        <f>'1B-ContPP'!D32</f>
        <v>0</v>
      </c>
      <c r="D31" s="237">
        <f>'1B-ContPP'!E32</f>
        <v>0</v>
      </c>
      <c r="E31" s="237">
        <f>'1B-ContPP'!F32</f>
        <v>0</v>
      </c>
      <c r="F31" s="237">
        <f>'1B-ContPP'!G32</f>
        <v>0</v>
      </c>
      <c r="G31" s="237">
        <f>'1B-ContPP'!H32</f>
        <v>0</v>
      </c>
      <c r="H31" s="237">
        <f>'1B-ContPP'!I32</f>
        <v>0</v>
      </c>
      <c r="I31" s="237">
        <f>'1B-ContPP'!J32</f>
        <v>0</v>
      </c>
      <c r="J31" s="237">
        <f>'1B-ContPP'!K32</f>
        <v>0</v>
      </c>
      <c r="K31" s="237">
        <f>'1B-ContPP'!L32</f>
        <v>0</v>
      </c>
      <c r="L31" s="237">
        <f>'1B-ContPP'!M32</f>
        <v>0</v>
      </c>
      <c r="M31" s="237">
        <f>'1B-ContPP'!N32</f>
        <v>0</v>
      </c>
      <c r="N31" s="237">
        <f>'1B-ContPP'!O32</f>
        <v>0</v>
      </c>
      <c r="O31" s="238"/>
      <c r="P31" s="236" t="s">
        <v>45</v>
      </c>
      <c r="Q31" s="239" t="str">
        <f t="shared" si="12"/>
        <v/>
      </c>
      <c r="R31" s="239" t="str">
        <f t="shared" si="13"/>
        <v/>
      </c>
      <c r="S31" s="239" t="str">
        <f t="shared" si="13"/>
        <v/>
      </c>
      <c r="T31" s="239" t="str">
        <f t="shared" si="13"/>
        <v/>
      </c>
      <c r="U31" s="239" t="str">
        <f t="shared" si="13"/>
        <v/>
      </c>
      <c r="V31" s="239" t="str">
        <f t="shared" si="13"/>
        <v/>
      </c>
      <c r="W31" s="239" t="str">
        <f t="shared" si="13"/>
        <v/>
      </c>
      <c r="X31" s="239" t="str">
        <f t="shared" si="13"/>
        <v/>
      </c>
      <c r="Y31" s="239" t="str">
        <f t="shared" si="13"/>
        <v/>
      </c>
      <c r="Z31" s="239" t="str">
        <f t="shared" si="13"/>
        <v/>
      </c>
      <c r="AA31" s="239" t="str">
        <f t="shared" si="13"/>
        <v/>
      </c>
      <c r="AB31" s="239" t="str">
        <f t="shared" si="13"/>
        <v/>
      </c>
      <c r="AC31" s="239" t="str">
        <f t="shared" si="13"/>
        <v/>
      </c>
      <c r="AD31" s="240"/>
      <c r="AE31" s="240"/>
      <c r="AF31" s="241"/>
      <c r="AG31" s="236" t="s">
        <v>45</v>
      </c>
      <c r="AH31" s="239" t="str">
        <f t="shared" si="14"/>
        <v/>
      </c>
      <c r="AI31" s="239" t="str">
        <f t="shared" si="15"/>
        <v/>
      </c>
      <c r="AJ31" s="239" t="str">
        <f t="shared" si="15"/>
        <v/>
      </c>
      <c r="AK31" s="239" t="str">
        <f t="shared" si="15"/>
        <v/>
      </c>
      <c r="AL31" s="239" t="str">
        <f t="shared" si="15"/>
        <v/>
      </c>
      <c r="AM31" s="239" t="str">
        <f t="shared" si="15"/>
        <v/>
      </c>
      <c r="AN31" s="239" t="str">
        <f t="shared" si="15"/>
        <v/>
      </c>
      <c r="AO31" s="239" t="str">
        <f t="shared" si="15"/>
        <v/>
      </c>
      <c r="AP31" s="239" t="str">
        <f t="shared" si="15"/>
        <v/>
      </c>
      <c r="AQ31" s="239" t="str">
        <f t="shared" si="15"/>
        <v/>
      </c>
      <c r="AR31" s="239" t="str">
        <f t="shared" si="15"/>
        <v/>
      </c>
      <c r="AS31" s="239"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4"/>
      <c r="AE32" s="204"/>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5"/>
      <c r="AE33" s="205"/>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5"/>
      <c r="AE34" s="205"/>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5"/>
      <c r="AE35" s="205"/>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4"/>
      <c r="AE36" s="204"/>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5"/>
      <c r="AE37" s="205"/>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4"/>
      <c r="AE38" s="204"/>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4"/>
      <c r="AE39" s="204"/>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4"/>
      <c r="AE40" s="204"/>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4"/>
      <c r="AE41" s="204"/>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4"/>
      <c r="AE42" s="204"/>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4"/>
      <c r="AE43" s="204"/>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4"/>
      <c r="AE44" s="204"/>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5"/>
      <c r="AE45" s="205"/>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7" t="str">
        <f>A46</f>
        <v>Alte impozite neprezentate la elementele de mai sus</v>
      </c>
      <c r="Q46" s="258" t="str">
        <f t="shared" si="18"/>
        <v/>
      </c>
      <c r="R46" s="258" t="str">
        <f>IF(ISERROR(C46/C$25),"",C46/C$25)</f>
        <v/>
      </c>
      <c r="S46" s="258" t="str">
        <f t="shared" si="16"/>
        <v/>
      </c>
      <c r="T46" s="258" t="str">
        <f t="shared" si="16"/>
        <v/>
      </c>
      <c r="U46" s="258" t="str">
        <f t="shared" si="16"/>
        <v/>
      </c>
      <c r="V46" s="258" t="str">
        <f t="shared" si="16"/>
        <v/>
      </c>
      <c r="W46" s="258" t="str">
        <f t="shared" si="16"/>
        <v/>
      </c>
      <c r="X46" s="258" t="str">
        <f t="shared" si="16"/>
        <v/>
      </c>
      <c r="Y46" s="258" t="str">
        <f t="shared" si="16"/>
        <v/>
      </c>
      <c r="Z46" s="258" t="str">
        <f t="shared" si="16"/>
        <v/>
      </c>
      <c r="AA46" s="258" t="str">
        <f t="shared" si="16"/>
        <v/>
      </c>
      <c r="AB46" s="258" t="str">
        <f t="shared" si="16"/>
        <v/>
      </c>
      <c r="AC46" s="258" t="str">
        <f t="shared" si="16"/>
        <v/>
      </c>
      <c r="AD46" s="205"/>
      <c r="AE46" s="205"/>
      <c r="AF46" s="33"/>
      <c r="AG46" s="257"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4"/>
      <c r="AE47" s="204"/>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4"/>
      <c r="AE48" s="204"/>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4"/>
      <c r="AE49" s="204"/>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4"/>
      <c r="AE50" s="204"/>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zoomScaleNormal="100" workbookViewId="0">
      <selection activeCell="B9" sqref="B9"/>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3" t="s">
        <v>294</v>
      </c>
      <c r="B1" s="273"/>
      <c r="C1" s="273"/>
      <c r="D1" s="273"/>
    </row>
    <row r="2" spans="1:14" s="54" customFormat="1" ht="46.5" customHeight="1" x14ac:dyDescent="0.2">
      <c r="A2" s="274" t="s">
        <v>295</v>
      </c>
      <c r="B2" s="274"/>
      <c r="C2" s="274"/>
      <c r="D2" s="274"/>
      <c r="E2" s="269" t="s">
        <v>335</v>
      </c>
      <c r="F2" s="270"/>
      <c r="G2" s="270"/>
      <c r="H2" s="270"/>
      <c r="I2" s="270"/>
      <c r="J2" s="270"/>
      <c r="K2" s="270"/>
      <c r="L2" s="270"/>
      <c r="M2" s="270"/>
      <c r="N2" s="271"/>
    </row>
    <row r="3" spans="1:14" s="54" customFormat="1" ht="18" x14ac:dyDescent="0.2">
      <c r="A3" s="275"/>
      <c r="B3" s="275"/>
      <c r="C3" s="275"/>
      <c r="D3" s="275"/>
    </row>
    <row r="4" spans="1:14" s="196" customFormat="1" x14ac:dyDescent="0.2">
      <c r="A4" s="190" t="s">
        <v>104</v>
      </c>
      <c r="B4" s="192" t="str">
        <f>'1A-Bilant'!B5</f>
        <v>N-2</v>
      </c>
      <c r="C4" s="192" t="str">
        <f>'1A-Bilant'!C5</f>
        <v>N-1</v>
      </c>
      <c r="D4" s="192" t="str">
        <f>'1A-Bilant'!D5</f>
        <v>N</v>
      </c>
      <c r="E4" s="192">
        <f>'1A-Bilant'!E5</f>
        <v>1</v>
      </c>
      <c r="F4" s="192">
        <f>'1A-Bilant'!F5</f>
        <v>2</v>
      </c>
      <c r="G4" s="192">
        <f>'1A-Bilant'!G5</f>
        <v>3</v>
      </c>
      <c r="H4" s="192">
        <f>'1A-Bilant'!H5</f>
        <v>4</v>
      </c>
      <c r="I4" s="192">
        <f>'1A-Bilant'!I5</f>
        <v>5</v>
      </c>
      <c r="J4" s="192">
        <f>'1A-Bilant'!J5</f>
        <v>6</v>
      </c>
      <c r="K4" s="192">
        <f>'1A-Bilant'!K5</f>
        <v>7</v>
      </c>
      <c r="L4" s="192">
        <f>'1A-Bilant'!L5</f>
        <v>8</v>
      </c>
      <c r="M4" s="192">
        <f>'1A-Bilant'!M5</f>
        <v>9</v>
      </c>
      <c r="N4" s="192">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6" customFormat="1" x14ac:dyDescent="0.2">
      <c r="A12" s="198" t="s">
        <v>117</v>
      </c>
      <c r="B12" s="192" t="str">
        <f>'1A-Bilant'!B5</f>
        <v>N-2</v>
      </c>
      <c r="C12" s="192" t="str">
        <f>'1A-Bilant'!C5</f>
        <v>N-1</v>
      </c>
      <c r="D12" s="192" t="str">
        <f>'1A-Bilant'!D5</f>
        <v>N</v>
      </c>
      <c r="E12" s="192">
        <f>'1A-Bilant'!E5</f>
        <v>1</v>
      </c>
      <c r="F12" s="192">
        <f>'1A-Bilant'!F5</f>
        <v>2</v>
      </c>
      <c r="G12" s="192">
        <f>'1A-Bilant'!G5</f>
        <v>3</v>
      </c>
      <c r="H12" s="192">
        <f>'1A-Bilant'!H5</f>
        <v>4</v>
      </c>
      <c r="I12" s="192">
        <f>'1A-Bilant'!I5</f>
        <v>5</v>
      </c>
      <c r="J12" s="192">
        <f>'1A-Bilant'!J5</f>
        <v>6</v>
      </c>
      <c r="K12" s="192">
        <f>'1A-Bilant'!K5</f>
        <v>7</v>
      </c>
      <c r="L12" s="192">
        <f>'1A-Bilant'!L5</f>
        <v>8</v>
      </c>
      <c r="M12" s="192">
        <f>'1A-Bilant'!M5</f>
        <v>9</v>
      </c>
      <c r="N12" s="192">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00" customFormat="1" x14ac:dyDescent="0.2">
      <c r="A33" s="199" t="s">
        <v>101</v>
      </c>
      <c r="B33" s="192" t="str">
        <f>'1A-Bilant'!B5</f>
        <v>N-2</v>
      </c>
      <c r="C33" s="192" t="str">
        <f>'1A-Bilant'!C5</f>
        <v>N-1</v>
      </c>
      <c r="D33" s="192" t="str">
        <f>'1A-Bilant'!D5</f>
        <v>N</v>
      </c>
      <c r="E33" s="192">
        <f>'1A-Bilant'!E5</f>
        <v>1</v>
      </c>
      <c r="F33" s="192">
        <f>'1A-Bilant'!F5</f>
        <v>2</v>
      </c>
      <c r="G33" s="192">
        <f>'1A-Bilant'!G5</f>
        <v>3</v>
      </c>
      <c r="H33" s="192">
        <f>'1A-Bilant'!H5</f>
        <v>4</v>
      </c>
      <c r="I33" s="192">
        <f>'1A-Bilant'!I5</f>
        <v>5</v>
      </c>
      <c r="J33" s="192">
        <f>'1A-Bilant'!J5</f>
        <v>6</v>
      </c>
      <c r="K33" s="192">
        <f>'1A-Bilant'!K5</f>
        <v>7</v>
      </c>
      <c r="L33" s="192">
        <f>'1A-Bilant'!L5</f>
        <v>8</v>
      </c>
      <c r="M33" s="192">
        <f>'1A-Bilant'!M5</f>
        <v>9</v>
      </c>
      <c r="N33" s="192">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200" customFormat="1" x14ac:dyDescent="0.2">
      <c r="A42" s="199" t="s">
        <v>100</v>
      </c>
      <c r="B42" s="192" t="str">
        <f>'1A-Bilant'!B5</f>
        <v>N-2</v>
      </c>
      <c r="C42" s="192" t="str">
        <f>'1A-Bilant'!C5</f>
        <v>N-1</v>
      </c>
      <c r="D42" s="192" t="str">
        <f>'1A-Bilant'!D5</f>
        <v>N</v>
      </c>
      <c r="E42" s="192">
        <f>'1A-Bilant'!E5</f>
        <v>1</v>
      </c>
      <c r="F42" s="192">
        <f>'1A-Bilant'!F5</f>
        <v>2</v>
      </c>
      <c r="G42" s="192">
        <f>'1A-Bilant'!G5</f>
        <v>3</v>
      </c>
      <c r="H42" s="192">
        <f>'1A-Bilant'!H5</f>
        <v>4</v>
      </c>
      <c r="I42" s="192">
        <f>'1A-Bilant'!I5</f>
        <v>5</v>
      </c>
      <c r="J42" s="192">
        <f>'1A-Bilant'!J5</f>
        <v>6</v>
      </c>
      <c r="K42" s="192">
        <f>'1A-Bilant'!K5</f>
        <v>7</v>
      </c>
      <c r="L42" s="192">
        <f>'1A-Bilant'!L5</f>
        <v>8</v>
      </c>
      <c r="M42" s="192">
        <f>'1A-Bilant'!M5</f>
        <v>9</v>
      </c>
      <c r="N42" s="192">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2" t="s">
        <v>392</v>
      </c>
      <c r="B45" s="183" t="str">
        <f>IF(B43&lt;0,"nu se calculeaza",IF(ISERROR('1C-Analiza_fin_extinsa'!B47/'1C-Analiza_fin_extinsa'!B21),"",'1C-Analiza_fin_extinsa'!B47/'1C-Analiza_fin_extinsa'!B21))</f>
        <v/>
      </c>
      <c r="C45" s="183" t="str">
        <f>IF(C43&lt;0,"nu se calculeaza",IF(ISERROR('1C-Analiza_fin_extinsa'!C47/'1C-Analiza_fin_extinsa'!C21),"",'1C-Analiza_fin_extinsa'!C47/'1C-Analiza_fin_extinsa'!C21))</f>
        <v/>
      </c>
      <c r="D45" s="183" t="str">
        <f>IF(D43&lt;0,"nu se calculeaza",IF(ISERROR('1C-Analiza_fin_extinsa'!D47/'1C-Analiza_fin_extinsa'!D21),"",'1C-Analiza_fin_extinsa'!D47/'1C-Analiza_fin_extinsa'!D21))</f>
        <v/>
      </c>
      <c r="E45" s="183" t="str">
        <f>IF(E43&lt;0,"nu se calculeaza",IF(ISERROR('1C-Analiza_fin_extinsa'!E47/'1C-Analiza_fin_extinsa'!E21),"",'1C-Analiza_fin_extinsa'!E47/'1C-Analiza_fin_extinsa'!E21))</f>
        <v/>
      </c>
      <c r="F45" s="183" t="str">
        <f>IF(F43&lt;0,"nu se calculeaza",IF(ISERROR('1C-Analiza_fin_extinsa'!F47/'1C-Analiza_fin_extinsa'!F21),"",'1C-Analiza_fin_extinsa'!F47/'1C-Analiza_fin_extinsa'!F21))</f>
        <v/>
      </c>
      <c r="G45" s="183" t="str">
        <f>IF(G43&lt;0,"nu se calculeaza",IF(ISERROR('1C-Analiza_fin_extinsa'!G47/'1C-Analiza_fin_extinsa'!G21),"",'1C-Analiza_fin_extinsa'!G47/'1C-Analiza_fin_extinsa'!G21))</f>
        <v/>
      </c>
      <c r="H45" s="183" t="str">
        <f>IF(H43&lt;0,"nu se calculeaza",IF(ISERROR('1C-Analiza_fin_extinsa'!H47/'1C-Analiza_fin_extinsa'!H21),"",'1C-Analiza_fin_extinsa'!H47/'1C-Analiza_fin_extinsa'!H21))</f>
        <v/>
      </c>
      <c r="I45" s="183" t="str">
        <f>IF(I43&lt;0,"nu se calculeaza",IF(ISERROR('1C-Analiza_fin_extinsa'!I47/'1C-Analiza_fin_extinsa'!I21),"",'1C-Analiza_fin_extinsa'!I47/'1C-Analiza_fin_extinsa'!I21))</f>
        <v/>
      </c>
      <c r="J45" s="183" t="str">
        <f>IF(J43&lt;0,"nu se calculeaza",IF(ISERROR('1C-Analiza_fin_extinsa'!J47/'1C-Analiza_fin_extinsa'!J21),"",'1C-Analiza_fin_extinsa'!J47/'1C-Analiza_fin_extinsa'!J21))</f>
        <v/>
      </c>
      <c r="K45" s="183" t="str">
        <f>IF(K43&lt;0,"nu se calculeaza",IF(ISERROR('1C-Analiza_fin_extinsa'!K47/'1C-Analiza_fin_extinsa'!K21),"",'1C-Analiza_fin_extinsa'!K47/'1C-Analiza_fin_extinsa'!K21))</f>
        <v/>
      </c>
      <c r="L45" s="183" t="str">
        <f>IF(L43&lt;0,"nu se calculeaza",IF(ISERROR('1C-Analiza_fin_extinsa'!L47/'1C-Analiza_fin_extinsa'!L21),"",'1C-Analiza_fin_extinsa'!L47/'1C-Analiza_fin_extinsa'!L21))</f>
        <v/>
      </c>
      <c r="M45" s="183" t="str">
        <f>IF(M43&lt;0,"nu se calculeaza",IF(ISERROR('1C-Analiza_fin_extinsa'!M47/'1C-Analiza_fin_extinsa'!M21),"",'1C-Analiza_fin_extinsa'!M47/'1C-Analiza_fin_extinsa'!M21))</f>
        <v/>
      </c>
      <c r="N45" s="183"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2" t="s">
        <v>391</v>
      </c>
      <c r="B49" s="183" t="str">
        <f>IF(B43&lt;0,"nu se calculeaza",IF(ISERROR('1C-Analiza_fin_extinsa'!B47/'1C-Analiza_fin_extinsa'!B20),"",'1C-Analiza_fin_extinsa'!B47/'1C-Analiza_fin_extinsa'!B20))</f>
        <v/>
      </c>
      <c r="C49" s="183" t="str">
        <f>IF(C43&lt;0,"nu se calculeaza",IF(ISERROR('1C-Analiza_fin_extinsa'!C47/'1C-Analiza_fin_extinsa'!C20),"",'1C-Analiza_fin_extinsa'!C47/'1C-Analiza_fin_extinsa'!C20))</f>
        <v/>
      </c>
      <c r="D49" s="183" t="str">
        <f>IF(D43&lt;0,"nu se calculeaza",IF(ISERROR('1C-Analiza_fin_extinsa'!D47/'1C-Analiza_fin_extinsa'!D20),"",'1C-Analiza_fin_extinsa'!D47/'1C-Analiza_fin_extinsa'!D20))</f>
        <v/>
      </c>
      <c r="E49" s="183" t="str">
        <f>IF(E43&lt;0,"nu se calculeaza",IF(ISERROR('1C-Analiza_fin_extinsa'!E47/'1C-Analiza_fin_extinsa'!E20),"",'1C-Analiza_fin_extinsa'!E47/'1C-Analiza_fin_extinsa'!E20))</f>
        <v/>
      </c>
      <c r="F49" s="183" t="str">
        <f>IF(F43&lt;0,"nu se calculeaza",IF(ISERROR('1C-Analiza_fin_extinsa'!F47/'1C-Analiza_fin_extinsa'!F20),"",'1C-Analiza_fin_extinsa'!F47/'1C-Analiza_fin_extinsa'!F20))</f>
        <v/>
      </c>
      <c r="G49" s="183" t="str">
        <f>IF(G43&lt;0,"nu se calculeaza",IF(ISERROR('1C-Analiza_fin_extinsa'!G47/'1C-Analiza_fin_extinsa'!G20),"",'1C-Analiza_fin_extinsa'!G47/'1C-Analiza_fin_extinsa'!G20))</f>
        <v/>
      </c>
      <c r="H49" s="183" t="str">
        <f>IF(H43&lt;0,"nu se calculeaza",IF(ISERROR('1C-Analiza_fin_extinsa'!H47/'1C-Analiza_fin_extinsa'!H20),"",'1C-Analiza_fin_extinsa'!H47/'1C-Analiza_fin_extinsa'!H20))</f>
        <v/>
      </c>
      <c r="I49" s="183" t="str">
        <f>IF(I43&lt;0,"nu se calculeaza",IF(ISERROR('1C-Analiza_fin_extinsa'!I47/'1C-Analiza_fin_extinsa'!I20),"",'1C-Analiza_fin_extinsa'!I47/'1C-Analiza_fin_extinsa'!I20))</f>
        <v/>
      </c>
      <c r="J49" s="183" t="str">
        <f>IF(J43&lt;0,"nu se calculeaza",IF(ISERROR('1C-Analiza_fin_extinsa'!J47/'1C-Analiza_fin_extinsa'!J20),"",'1C-Analiza_fin_extinsa'!J47/'1C-Analiza_fin_extinsa'!J20))</f>
        <v/>
      </c>
      <c r="K49" s="183" t="str">
        <f>IF(K43&lt;0,"nu se calculeaza",IF(ISERROR('1C-Analiza_fin_extinsa'!K47/'1C-Analiza_fin_extinsa'!K20),"",'1C-Analiza_fin_extinsa'!K47/'1C-Analiza_fin_extinsa'!K20))</f>
        <v/>
      </c>
      <c r="L49" s="183" t="str">
        <f>IF(L43&lt;0,"nu se calculeaza",IF(ISERROR('1C-Analiza_fin_extinsa'!L47/'1C-Analiza_fin_extinsa'!L20),"",'1C-Analiza_fin_extinsa'!L47/'1C-Analiza_fin_extinsa'!L20))</f>
        <v/>
      </c>
      <c r="M49" s="183" t="str">
        <f>IF(M43&lt;0,"nu se calculeaza",IF(ISERROR('1C-Analiza_fin_extinsa'!M47/'1C-Analiza_fin_extinsa'!M20),"",'1C-Analiza_fin_extinsa'!M47/'1C-Analiza_fin_extinsa'!M20))</f>
        <v/>
      </c>
      <c r="N49" s="183"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6" customFormat="1" x14ac:dyDescent="0.2">
      <c r="A61" s="199" t="s">
        <v>102</v>
      </c>
      <c r="B61" s="192" t="str">
        <f>'1A-Bilant'!B5</f>
        <v>N-2</v>
      </c>
      <c r="C61" s="192" t="str">
        <f>'1A-Bilant'!C5</f>
        <v>N-1</v>
      </c>
      <c r="D61" s="192" t="str">
        <f>'1A-Bilant'!D5</f>
        <v>N</v>
      </c>
      <c r="E61" s="192">
        <f>'1A-Bilant'!E5</f>
        <v>1</v>
      </c>
      <c r="F61" s="192">
        <f>'1A-Bilant'!F5</f>
        <v>2</v>
      </c>
      <c r="G61" s="192">
        <f>'1A-Bilant'!G5</f>
        <v>3</v>
      </c>
      <c r="H61" s="192">
        <f>'1A-Bilant'!H5</f>
        <v>4</v>
      </c>
      <c r="I61" s="192">
        <f>'1A-Bilant'!I5</f>
        <v>5</v>
      </c>
      <c r="J61" s="192">
        <f>'1A-Bilant'!J5</f>
        <v>6</v>
      </c>
      <c r="K61" s="192">
        <f>'1A-Bilant'!K5</f>
        <v>7</v>
      </c>
      <c r="L61" s="192">
        <f>'1A-Bilant'!L5</f>
        <v>8</v>
      </c>
      <c r="M61" s="192">
        <f>'1A-Bilant'!M5</f>
        <v>9</v>
      </c>
      <c r="N61" s="192">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1">
        <f>'1A-Bilant'!E5</f>
        <v>1</v>
      </c>
      <c r="F68" s="21">
        <f>'1A-Bilant'!F5</f>
        <v>2</v>
      </c>
      <c r="G68" s="21">
        <f>'1A-Bilant'!G5</f>
        <v>3</v>
      </c>
      <c r="H68" s="21">
        <f>'1A-Bilant'!H5</f>
        <v>4</v>
      </c>
      <c r="I68" s="21">
        <f>'1A-Bilant'!I5</f>
        <v>5</v>
      </c>
      <c r="J68" s="21">
        <f>'1A-Bilant'!J5</f>
        <v>6</v>
      </c>
      <c r="K68" s="21">
        <f>'1A-Bilant'!K5</f>
        <v>7</v>
      </c>
      <c r="L68" s="21">
        <f>'1A-Bilant'!L5</f>
        <v>8</v>
      </c>
      <c r="M68" s="21">
        <f>'1A-Bilant'!M5</f>
        <v>9</v>
      </c>
      <c r="N68" s="21">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6" customFormat="1" x14ac:dyDescent="0.2">
      <c r="A84" s="190" t="s">
        <v>105</v>
      </c>
      <c r="B84" s="192" t="str">
        <f>'1A-Bilant'!B5</f>
        <v>N-2</v>
      </c>
      <c r="C84" s="192" t="str">
        <f>'1A-Bilant'!C5</f>
        <v>N-1</v>
      </c>
      <c r="D84" s="192" t="str">
        <f>'1A-Bilant'!D5</f>
        <v>N</v>
      </c>
      <c r="E84" s="192">
        <f>'1A-Bilant'!E5</f>
        <v>1</v>
      </c>
      <c r="F84" s="192">
        <f>'1A-Bilant'!F5</f>
        <v>2</v>
      </c>
      <c r="G84" s="192">
        <f>'1A-Bilant'!G5</f>
        <v>3</v>
      </c>
      <c r="H84" s="192">
        <f>'1A-Bilant'!H5</f>
        <v>4</v>
      </c>
      <c r="I84" s="192">
        <f>'1A-Bilant'!I5</f>
        <v>5</v>
      </c>
      <c r="J84" s="192">
        <f>'1A-Bilant'!J5</f>
        <v>6</v>
      </c>
      <c r="K84" s="192">
        <f>'1A-Bilant'!K5</f>
        <v>7</v>
      </c>
      <c r="L84" s="192">
        <f>'1A-Bilant'!L5</f>
        <v>8</v>
      </c>
      <c r="M84" s="192">
        <f>'1A-Bilant'!M5</f>
        <v>9</v>
      </c>
      <c r="N84" s="192">
        <f>'1A-Bilant'!N5</f>
        <v>10</v>
      </c>
    </row>
    <row r="85" spans="1:14" ht="25.5" x14ac:dyDescent="0.2">
      <c r="A85" s="180" t="s">
        <v>255</v>
      </c>
      <c r="B85" s="181" t="str">
        <f>IF(ISERROR('1C-Analiza_fin_extinsa'!B5/'1C-Analiza_fin_extinsa'!B11),"",'1C-Analiza_fin_extinsa'!B5/'1C-Analiza_fin_extinsa'!B11)</f>
        <v/>
      </c>
      <c r="C85" s="181" t="str">
        <f>IF(ISERROR('1C-Analiza_fin_extinsa'!C5/'1C-Analiza_fin_extinsa'!C11),"",'1C-Analiza_fin_extinsa'!C5/'1C-Analiza_fin_extinsa'!C11)</f>
        <v/>
      </c>
      <c r="D85" s="181" t="str">
        <f>IF(ISERROR('1C-Analiza_fin_extinsa'!D5/'1C-Analiza_fin_extinsa'!D11),"",'1C-Analiza_fin_extinsa'!D5/'1C-Analiza_fin_extinsa'!D11)</f>
        <v/>
      </c>
      <c r="E85" s="181" t="str">
        <f>IF(ISERROR('1C-Analiza_fin_extinsa'!E5/'1C-Analiza_fin_extinsa'!E11),"",'1C-Analiza_fin_extinsa'!E5/'1C-Analiza_fin_extinsa'!E11)</f>
        <v/>
      </c>
      <c r="F85" s="181" t="str">
        <f>IF(ISERROR('1C-Analiza_fin_extinsa'!F5/'1C-Analiza_fin_extinsa'!F11),"",'1C-Analiza_fin_extinsa'!F5/'1C-Analiza_fin_extinsa'!F11)</f>
        <v/>
      </c>
      <c r="G85" s="181" t="str">
        <f>IF(ISERROR('1C-Analiza_fin_extinsa'!G5/'1C-Analiza_fin_extinsa'!G11),"",'1C-Analiza_fin_extinsa'!G5/'1C-Analiza_fin_extinsa'!G11)</f>
        <v/>
      </c>
      <c r="H85" s="181" t="str">
        <f>IF(ISERROR('1C-Analiza_fin_extinsa'!H5/'1C-Analiza_fin_extinsa'!H11),"",'1C-Analiza_fin_extinsa'!H5/'1C-Analiza_fin_extinsa'!H11)</f>
        <v/>
      </c>
      <c r="I85" s="181" t="str">
        <f>IF(ISERROR('1C-Analiza_fin_extinsa'!I5/'1C-Analiza_fin_extinsa'!I11),"",'1C-Analiza_fin_extinsa'!I5/'1C-Analiza_fin_extinsa'!I11)</f>
        <v/>
      </c>
      <c r="J85" s="181" t="str">
        <f>IF(ISERROR('1C-Analiza_fin_extinsa'!J5/'1C-Analiza_fin_extinsa'!J11),"",'1C-Analiza_fin_extinsa'!J5/'1C-Analiza_fin_extinsa'!J11)</f>
        <v/>
      </c>
      <c r="K85" s="181" t="str">
        <f>IF(ISERROR('1C-Analiza_fin_extinsa'!K5/'1C-Analiza_fin_extinsa'!K11),"",'1C-Analiza_fin_extinsa'!K5/'1C-Analiza_fin_extinsa'!K11)</f>
        <v/>
      </c>
      <c r="L85" s="181" t="str">
        <f>IF(ISERROR('1C-Analiza_fin_extinsa'!L5/'1C-Analiza_fin_extinsa'!L11),"",'1C-Analiza_fin_extinsa'!L5/'1C-Analiza_fin_extinsa'!L11)</f>
        <v/>
      </c>
      <c r="M85" s="181" t="str">
        <f>IF(ISERROR('1C-Analiza_fin_extinsa'!M5/'1C-Analiza_fin_extinsa'!M11),"",'1C-Analiza_fin_extinsa'!M5/'1C-Analiza_fin_extinsa'!M11)</f>
        <v/>
      </c>
      <c r="N85" s="181"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200" customFormat="1" x14ac:dyDescent="0.2">
      <c r="A89" s="199" t="s">
        <v>118</v>
      </c>
      <c r="B89" s="192" t="str">
        <f>'1A-Bilant'!B5</f>
        <v>N-2</v>
      </c>
      <c r="C89" s="192" t="str">
        <f>'1A-Bilant'!C5</f>
        <v>N-1</v>
      </c>
      <c r="D89" s="192" t="str">
        <f>'1A-Bilant'!D5</f>
        <v>N</v>
      </c>
      <c r="E89" s="192">
        <f>'1A-Bilant'!E5</f>
        <v>1</v>
      </c>
      <c r="F89" s="192">
        <f>'1A-Bilant'!F5</f>
        <v>2</v>
      </c>
      <c r="G89" s="192">
        <f>'1A-Bilant'!G5</f>
        <v>3</v>
      </c>
      <c r="H89" s="192">
        <f>'1A-Bilant'!H5</f>
        <v>4</v>
      </c>
      <c r="I89" s="192">
        <f>'1A-Bilant'!I5</f>
        <v>5</v>
      </c>
      <c r="J89" s="192">
        <f>'1A-Bilant'!J5</f>
        <v>6</v>
      </c>
      <c r="K89" s="192">
        <f>'1A-Bilant'!K5</f>
        <v>7</v>
      </c>
      <c r="L89" s="192">
        <f>'1A-Bilant'!L5</f>
        <v>8</v>
      </c>
      <c r="M89" s="192">
        <f>'1A-Bilant'!M5</f>
        <v>9</v>
      </c>
      <c r="N89" s="192">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80" t="s">
        <v>259</v>
      </c>
      <c r="B91" s="181" t="str">
        <f>IF(ISERROR('1C-Analiza_fin_extinsa'!B10/('1C-Analiza_fin_extinsa'!B11+'1C-Analiza_fin_extinsa'!B16)),"",'1C-Analiza_fin_extinsa'!B10/('1C-Analiza_fin_extinsa'!B11+'1C-Analiza_fin_extinsa'!B16))</f>
        <v/>
      </c>
      <c r="C91" s="181" t="str">
        <f>IF(ISERROR('1C-Analiza_fin_extinsa'!C10/('1C-Analiza_fin_extinsa'!C11+'1C-Analiza_fin_extinsa'!C16)),"",'1C-Analiza_fin_extinsa'!C10/('1C-Analiza_fin_extinsa'!C11+'1C-Analiza_fin_extinsa'!C16))</f>
        <v/>
      </c>
      <c r="D91" s="181" t="str">
        <f>IF(ISERROR('1C-Analiza_fin_extinsa'!D10/('1C-Analiza_fin_extinsa'!D11+'1C-Analiza_fin_extinsa'!D16)),"",'1C-Analiza_fin_extinsa'!D10/('1C-Analiza_fin_extinsa'!D11+'1C-Analiza_fin_extinsa'!D16))</f>
        <v/>
      </c>
      <c r="E91" s="181" t="str">
        <f>IF(ISERROR('1C-Analiza_fin_extinsa'!E10/('1C-Analiza_fin_extinsa'!E11+'1C-Analiza_fin_extinsa'!E16)),"",'1C-Analiza_fin_extinsa'!E10/('1C-Analiza_fin_extinsa'!E11+'1C-Analiza_fin_extinsa'!E16))</f>
        <v/>
      </c>
      <c r="F91" s="181" t="str">
        <f>IF(ISERROR('1C-Analiza_fin_extinsa'!F10/('1C-Analiza_fin_extinsa'!F11+'1C-Analiza_fin_extinsa'!F16)),"",'1C-Analiza_fin_extinsa'!F10/('1C-Analiza_fin_extinsa'!F11+'1C-Analiza_fin_extinsa'!F16))</f>
        <v/>
      </c>
      <c r="G91" s="181" t="str">
        <f>IF(ISERROR('1C-Analiza_fin_extinsa'!G10/('1C-Analiza_fin_extinsa'!G11+'1C-Analiza_fin_extinsa'!G16)),"",'1C-Analiza_fin_extinsa'!G10/('1C-Analiza_fin_extinsa'!G11+'1C-Analiza_fin_extinsa'!G16))</f>
        <v/>
      </c>
      <c r="H91" s="181" t="str">
        <f>IF(ISERROR('1C-Analiza_fin_extinsa'!H10/('1C-Analiza_fin_extinsa'!H11+'1C-Analiza_fin_extinsa'!H16)),"",'1C-Analiza_fin_extinsa'!H10/('1C-Analiza_fin_extinsa'!H11+'1C-Analiza_fin_extinsa'!H16))</f>
        <v/>
      </c>
      <c r="I91" s="181" t="str">
        <f>IF(ISERROR('1C-Analiza_fin_extinsa'!I10/('1C-Analiza_fin_extinsa'!I11+'1C-Analiza_fin_extinsa'!I16)),"",'1C-Analiza_fin_extinsa'!I10/('1C-Analiza_fin_extinsa'!I11+'1C-Analiza_fin_extinsa'!I16))</f>
        <v/>
      </c>
      <c r="J91" s="181" t="str">
        <f>IF(ISERROR('1C-Analiza_fin_extinsa'!J10/('1C-Analiza_fin_extinsa'!J11+'1C-Analiza_fin_extinsa'!J16)),"",'1C-Analiza_fin_extinsa'!J10/('1C-Analiza_fin_extinsa'!J11+'1C-Analiza_fin_extinsa'!J16))</f>
        <v/>
      </c>
      <c r="K91" s="181" t="str">
        <f>IF(ISERROR('1C-Analiza_fin_extinsa'!K10/('1C-Analiza_fin_extinsa'!K11+'1C-Analiza_fin_extinsa'!K16)),"",'1C-Analiza_fin_extinsa'!K10/('1C-Analiza_fin_extinsa'!K11+'1C-Analiza_fin_extinsa'!K16))</f>
        <v/>
      </c>
      <c r="L91" s="181" t="str">
        <f>IF(ISERROR('1C-Analiza_fin_extinsa'!L10/('1C-Analiza_fin_extinsa'!L11+'1C-Analiza_fin_extinsa'!L16)),"",'1C-Analiza_fin_extinsa'!L10/('1C-Analiza_fin_extinsa'!L11+'1C-Analiza_fin_extinsa'!L16))</f>
        <v/>
      </c>
      <c r="M91" s="181" t="str">
        <f>IF(ISERROR('1C-Analiza_fin_extinsa'!M10/('1C-Analiza_fin_extinsa'!M11+'1C-Analiza_fin_extinsa'!M16)),"",'1C-Analiza_fin_extinsa'!M10/('1C-Analiza_fin_extinsa'!M11+'1C-Analiza_fin_extinsa'!M16))</f>
        <v/>
      </c>
      <c r="N91" s="181"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2" t="s">
        <v>265</v>
      </c>
      <c r="B97" s="183" t="str">
        <f>IF(ISERROR(('1C-Analiza_fin_extinsa'!B11+'1C-Analiza_fin_extinsa'!B16)/'1C-Analiza_fin_extinsa'!B21),"",('1C-Analiza_fin_extinsa'!B11+'1C-Analiza_fin_extinsa'!B16)/'1C-Analiza_fin_extinsa'!B21)</f>
        <v/>
      </c>
      <c r="C97" s="183" t="str">
        <f>IF(ISERROR(('1C-Analiza_fin_extinsa'!C11+'1C-Analiza_fin_extinsa'!C16)/'1C-Analiza_fin_extinsa'!C21),"",('1C-Analiza_fin_extinsa'!C11+'1C-Analiza_fin_extinsa'!C16)/'1C-Analiza_fin_extinsa'!C21)</f>
        <v/>
      </c>
      <c r="D97" s="183" t="str">
        <f>IF(ISERROR(('1C-Analiza_fin_extinsa'!D11+'1C-Analiza_fin_extinsa'!D16)/'1C-Analiza_fin_extinsa'!D21),"",('1C-Analiza_fin_extinsa'!D11+'1C-Analiza_fin_extinsa'!D16)/'1C-Analiza_fin_extinsa'!D21)</f>
        <v/>
      </c>
      <c r="E97" s="183" t="str">
        <f>IF(ISERROR(('1C-Analiza_fin_extinsa'!E11+'1C-Analiza_fin_extinsa'!E16)/'1C-Analiza_fin_extinsa'!E21),"",('1C-Analiza_fin_extinsa'!E11+'1C-Analiza_fin_extinsa'!E16)/'1C-Analiza_fin_extinsa'!E21)</f>
        <v/>
      </c>
      <c r="F97" s="183" t="str">
        <f>IF(ISERROR(('1C-Analiza_fin_extinsa'!F11+'1C-Analiza_fin_extinsa'!F16)/'1C-Analiza_fin_extinsa'!F21),"",('1C-Analiza_fin_extinsa'!F11+'1C-Analiza_fin_extinsa'!F16)/'1C-Analiza_fin_extinsa'!F21)</f>
        <v/>
      </c>
      <c r="G97" s="183" t="str">
        <f>IF(ISERROR(('1C-Analiza_fin_extinsa'!G11+'1C-Analiza_fin_extinsa'!G16)/'1C-Analiza_fin_extinsa'!G21),"",('1C-Analiza_fin_extinsa'!G11+'1C-Analiza_fin_extinsa'!G16)/'1C-Analiza_fin_extinsa'!G21)</f>
        <v/>
      </c>
      <c r="H97" s="183" t="str">
        <f>IF(ISERROR(('1C-Analiza_fin_extinsa'!H11+'1C-Analiza_fin_extinsa'!H16)/'1C-Analiza_fin_extinsa'!H21),"",('1C-Analiza_fin_extinsa'!H11+'1C-Analiza_fin_extinsa'!H16)/'1C-Analiza_fin_extinsa'!H21)</f>
        <v/>
      </c>
      <c r="I97" s="183" t="str">
        <f>IF(ISERROR(('1C-Analiza_fin_extinsa'!I11+'1C-Analiza_fin_extinsa'!I16)/'1C-Analiza_fin_extinsa'!I21),"",('1C-Analiza_fin_extinsa'!I11+'1C-Analiza_fin_extinsa'!I16)/'1C-Analiza_fin_extinsa'!I21)</f>
        <v/>
      </c>
      <c r="J97" s="183" t="str">
        <f>IF(ISERROR(('1C-Analiza_fin_extinsa'!J11+'1C-Analiza_fin_extinsa'!J16)/'1C-Analiza_fin_extinsa'!J21),"",('1C-Analiza_fin_extinsa'!J11+'1C-Analiza_fin_extinsa'!J16)/'1C-Analiza_fin_extinsa'!J21)</f>
        <v/>
      </c>
      <c r="K97" s="183" t="str">
        <f>IF(ISERROR(('1C-Analiza_fin_extinsa'!K11+'1C-Analiza_fin_extinsa'!K16)/'1C-Analiza_fin_extinsa'!K21),"",('1C-Analiza_fin_extinsa'!K11+'1C-Analiza_fin_extinsa'!K16)/'1C-Analiza_fin_extinsa'!K21)</f>
        <v/>
      </c>
      <c r="L97" s="183" t="str">
        <f>IF(ISERROR(('1C-Analiza_fin_extinsa'!L11+'1C-Analiza_fin_extinsa'!L16)/'1C-Analiza_fin_extinsa'!L21),"",('1C-Analiza_fin_extinsa'!L11+'1C-Analiza_fin_extinsa'!L16)/'1C-Analiza_fin_extinsa'!L21)</f>
        <v/>
      </c>
      <c r="M97" s="183" t="str">
        <f>IF(ISERROR(('1C-Analiza_fin_extinsa'!M11+'1C-Analiza_fin_extinsa'!M16)/'1C-Analiza_fin_extinsa'!M21),"",('1C-Analiza_fin_extinsa'!M11+'1C-Analiza_fin_extinsa'!M16)/'1C-Analiza_fin_extinsa'!M21)</f>
        <v/>
      </c>
      <c r="N97" s="183"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9F67"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F33" sqref="F33"/>
    </sheetView>
  </sheetViews>
  <sheetFormatPr defaultColWidth="12" defaultRowHeight="12.75" x14ac:dyDescent="0.2"/>
  <cols>
    <col min="1" max="1" width="4.85546875" style="228" customWidth="1"/>
    <col min="2" max="5" width="12" style="228"/>
    <col min="6" max="6" width="46.140625" style="228" customWidth="1"/>
    <col min="7" max="16384" width="12" style="228"/>
  </cols>
  <sheetData>
    <row r="1" spans="1:6" ht="15" x14ac:dyDescent="0.2">
      <c r="A1" s="282" t="s">
        <v>296</v>
      </c>
      <c r="B1" s="282"/>
      <c r="C1" s="282"/>
      <c r="D1" s="282"/>
      <c r="E1" s="282"/>
      <c r="F1" s="282"/>
    </row>
    <row r="2" spans="1:6" x14ac:dyDescent="0.2">
      <c r="A2" s="1"/>
      <c r="B2" s="1"/>
      <c r="C2" s="1"/>
      <c r="D2" s="1"/>
      <c r="E2" s="1"/>
      <c r="F2" s="1"/>
    </row>
    <row r="3" spans="1:6" x14ac:dyDescent="0.2">
      <c r="A3" s="281" t="s">
        <v>180</v>
      </c>
      <c r="B3" s="281"/>
      <c r="C3" s="281"/>
      <c r="D3" s="281"/>
      <c r="E3" s="281"/>
      <c r="F3" s="281"/>
    </row>
    <row r="4" spans="1:6" ht="42" customHeight="1" x14ac:dyDescent="0.2">
      <c r="A4" s="281" t="s">
        <v>321</v>
      </c>
      <c r="B4" s="281"/>
      <c r="C4" s="281"/>
      <c r="D4" s="281"/>
      <c r="E4" s="281"/>
      <c r="F4" s="281"/>
    </row>
    <row r="5" spans="1:6" x14ac:dyDescent="0.2">
      <c r="A5" s="226"/>
      <c r="B5" s="226"/>
      <c r="C5" s="226"/>
      <c r="D5" s="226"/>
      <c r="E5" s="226"/>
      <c r="F5" s="226"/>
    </row>
    <row r="6" spans="1:6" x14ac:dyDescent="0.2">
      <c r="A6" s="291" t="s">
        <v>182</v>
      </c>
      <c r="B6" s="291"/>
      <c r="C6" s="291"/>
      <c r="D6" s="291"/>
      <c r="E6" s="291"/>
      <c r="F6" s="291"/>
    </row>
    <row r="8" spans="1:6" ht="54" customHeight="1" x14ac:dyDescent="0.2">
      <c r="A8" s="229" t="s">
        <v>166</v>
      </c>
      <c r="B8" s="279" t="s">
        <v>389</v>
      </c>
      <c r="C8" s="279"/>
      <c r="D8" s="279"/>
      <c r="E8" s="279"/>
      <c r="F8" s="288"/>
    </row>
    <row r="9" spans="1:6" x14ac:dyDescent="0.2">
      <c r="A9" s="230"/>
      <c r="B9" s="289" t="s">
        <v>179</v>
      </c>
      <c r="C9" s="289"/>
      <c r="D9" s="289"/>
      <c r="E9" s="289"/>
      <c r="F9" s="290"/>
    </row>
    <row r="10" spans="1:6" x14ac:dyDescent="0.2">
      <c r="A10" s="230"/>
      <c r="B10" s="280" t="s">
        <v>171</v>
      </c>
      <c r="C10" s="280"/>
      <c r="D10" s="280"/>
      <c r="E10" s="280"/>
      <c r="F10" s="231">
        <f>'1A-Bilant'!D92</f>
        <v>0</v>
      </c>
    </row>
    <row r="11" spans="1:6" x14ac:dyDescent="0.2">
      <c r="A11" s="230"/>
      <c r="B11" s="280" t="s">
        <v>172</v>
      </c>
      <c r="C11" s="280"/>
      <c r="D11" s="280"/>
      <c r="E11" s="280"/>
      <c r="F11" s="231">
        <f>'1A-Bilant'!D95</f>
        <v>0</v>
      </c>
    </row>
    <row r="12" spans="1:6" x14ac:dyDescent="0.2">
      <c r="A12" s="230"/>
      <c r="B12" s="276" t="s">
        <v>173</v>
      </c>
      <c r="C12" s="276"/>
      <c r="D12" s="276"/>
      <c r="E12" s="276"/>
      <c r="F12" s="232">
        <f>F10+F11</f>
        <v>0</v>
      </c>
    </row>
    <row r="13" spans="1:6" ht="27" customHeight="1" x14ac:dyDescent="0.2">
      <c r="A13" s="230"/>
      <c r="B13" s="276" t="s">
        <v>174</v>
      </c>
      <c r="C13" s="276"/>
      <c r="D13" s="276"/>
      <c r="E13" s="276"/>
      <c r="F13" s="283"/>
    </row>
    <row r="14" spans="1:6" ht="27.75" customHeight="1" x14ac:dyDescent="0.2">
      <c r="A14" s="230"/>
      <c r="B14" s="277" t="s">
        <v>390</v>
      </c>
      <c r="C14" s="277"/>
      <c r="D14" s="277"/>
      <c r="E14" s="277"/>
      <c r="F14" s="278"/>
    </row>
    <row r="15" spans="1:6" x14ac:dyDescent="0.2">
      <c r="A15" s="230"/>
      <c r="B15" s="280" t="s">
        <v>175</v>
      </c>
      <c r="C15" s="280"/>
      <c r="D15" s="280"/>
      <c r="E15" s="280"/>
      <c r="F15" s="231">
        <f>'1A-Bilant'!D79</f>
        <v>0</v>
      </c>
    </row>
    <row r="16" spans="1:6" x14ac:dyDescent="0.2">
      <c r="A16" s="230"/>
      <c r="B16" s="280" t="s">
        <v>176</v>
      </c>
      <c r="C16" s="280"/>
      <c r="D16" s="280"/>
      <c r="E16" s="280"/>
      <c r="F16" s="231">
        <f>'1A-Bilant'!D84</f>
        <v>0</v>
      </c>
    </row>
    <row r="17" spans="1:6" x14ac:dyDescent="0.2">
      <c r="A17" s="230"/>
      <c r="B17" s="280" t="s">
        <v>177</v>
      </c>
      <c r="C17" s="280"/>
      <c r="D17" s="280"/>
      <c r="E17" s="280"/>
      <c r="F17" s="231">
        <f>'1A-Bilant'!D85</f>
        <v>0</v>
      </c>
    </row>
    <row r="18" spans="1:6" x14ac:dyDescent="0.2">
      <c r="A18" s="230"/>
      <c r="B18" s="280" t="s">
        <v>178</v>
      </c>
      <c r="C18" s="280"/>
      <c r="D18" s="280"/>
      <c r="E18" s="280"/>
      <c r="F18" s="231">
        <f>'1A-Bilant'!D88</f>
        <v>0</v>
      </c>
    </row>
    <row r="19" spans="1:6" ht="12.75" customHeight="1" x14ac:dyDescent="0.2">
      <c r="A19" s="230"/>
      <c r="B19" s="292" t="s">
        <v>434</v>
      </c>
      <c r="C19" s="292"/>
      <c r="D19" s="292"/>
      <c r="E19" s="292"/>
      <c r="F19" s="232">
        <f>F12+SUM(F16:F18)</f>
        <v>0</v>
      </c>
    </row>
    <row r="20" spans="1:6" ht="27" customHeight="1" x14ac:dyDescent="0.2">
      <c r="A20" s="230"/>
      <c r="B20" s="284" t="s">
        <v>435</v>
      </c>
      <c r="C20" s="284"/>
      <c r="D20" s="284"/>
      <c r="E20" s="284"/>
      <c r="F20" s="285"/>
    </row>
    <row r="21" spans="1:6" x14ac:dyDescent="0.2">
      <c r="A21" s="230"/>
      <c r="B21" s="227" t="s">
        <v>181</v>
      </c>
      <c r="C21" s="286" t="str">
        <f>CONCATENATE("Solicitantul ",IF(F12&gt;=0,"nu ",IF(F19&gt;=0,"nu ", IF(ABS(F19)&gt;F15/2,"","nu "))),"se încadrează în categoria întreprinderilor în dificultate")</f>
        <v>Solicitantul nu se încadrează în categoria întreprinderilor în dificultate</v>
      </c>
      <c r="D21" s="286"/>
      <c r="E21" s="286"/>
      <c r="F21" s="287"/>
    </row>
    <row r="22" spans="1:6" x14ac:dyDescent="0.2">
      <c r="A22" s="230"/>
      <c r="B22" s="233"/>
      <c r="C22" s="233"/>
      <c r="D22" s="233"/>
      <c r="E22" s="233"/>
      <c r="F22" s="234"/>
    </row>
    <row r="23" spans="1:6" ht="25.5" customHeight="1" x14ac:dyDescent="0.2">
      <c r="A23" s="235" t="s">
        <v>167</v>
      </c>
      <c r="B23" s="279" t="s">
        <v>170</v>
      </c>
      <c r="C23" s="279"/>
      <c r="D23" s="279"/>
      <c r="E23" s="279"/>
      <c r="F23" s="279"/>
    </row>
    <row r="24" spans="1:6" ht="26.25" customHeight="1" x14ac:dyDescent="0.2">
      <c r="A24" s="235" t="s">
        <v>168</v>
      </c>
      <c r="B24" s="279" t="s">
        <v>169</v>
      </c>
      <c r="C24" s="279"/>
      <c r="D24" s="279"/>
      <c r="E24" s="279"/>
      <c r="F24" s="279"/>
    </row>
    <row r="27" spans="1:6" ht="44.25" customHeight="1" x14ac:dyDescent="0.2">
      <c r="A27" s="281" t="s">
        <v>322</v>
      </c>
      <c r="B27" s="281"/>
      <c r="C27" s="281"/>
      <c r="D27" s="281"/>
      <c r="E27" s="281"/>
      <c r="F27" s="281"/>
    </row>
  </sheetData>
  <sheetProtection password="9F67" sheet="1" objects="1" scenarios="1" formatColumn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0"/>
  <sheetViews>
    <sheetView view="pageLayout" zoomScaleNormal="100" workbookViewId="0">
      <selection activeCell="F42" sqref="F42"/>
    </sheetView>
  </sheetViews>
  <sheetFormatPr defaultColWidth="9.140625" defaultRowHeight="15" x14ac:dyDescent="0.2"/>
  <cols>
    <col min="1" max="1" width="6.7109375" style="109" customWidth="1"/>
    <col min="2" max="2" width="56.140625" style="103" customWidth="1"/>
    <col min="3" max="4" width="12.7109375" style="122" customWidth="1"/>
    <col min="5" max="5" width="12.7109375" style="123" customWidth="1"/>
    <col min="6" max="7" width="12.7109375" style="122" customWidth="1"/>
    <col min="8" max="9" width="12.7109375" style="123" customWidth="1"/>
    <col min="10" max="16384" width="9.140625" style="91"/>
  </cols>
  <sheetData>
    <row r="1" spans="1:9" x14ac:dyDescent="0.2">
      <c r="A1" s="301" t="s">
        <v>436</v>
      </c>
      <c r="B1" s="301"/>
      <c r="C1" s="301"/>
      <c r="D1" s="301"/>
      <c r="E1" s="301"/>
      <c r="F1" s="301"/>
      <c r="G1" s="301"/>
      <c r="H1" s="256"/>
      <c r="I1" s="256"/>
    </row>
    <row r="2" spans="1:9" x14ac:dyDescent="0.2">
      <c r="A2" s="104"/>
      <c r="B2" s="101"/>
      <c r="C2" s="113"/>
      <c r="D2" s="113"/>
      <c r="E2" s="113"/>
      <c r="F2" s="113"/>
      <c r="G2" s="113"/>
      <c r="H2" s="113"/>
      <c r="I2" s="113"/>
    </row>
    <row r="3" spans="1:9" x14ac:dyDescent="0.2">
      <c r="A3" s="297" t="s">
        <v>120</v>
      </c>
      <c r="B3" s="295" t="s">
        <v>121</v>
      </c>
      <c r="C3" s="304" t="s">
        <v>122</v>
      </c>
      <c r="D3" s="304"/>
      <c r="E3" s="293" t="s">
        <v>266</v>
      </c>
      <c r="F3" s="304" t="s">
        <v>123</v>
      </c>
      <c r="G3" s="304"/>
      <c r="H3" s="293" t="s">
        <v>267</v>
      </c>
      <c r="I3" s="293" t="s">
        <v>114</v>
      </c>
    </row>
    <row r="4" spans="1:9" x14ac:dyDescent="0.2">
      <c r="A4" s="298"/>
      <c r="B4" s="296"/>
      <c r="C4" s="125" t="s">
        <v>124</v>
      </c>
      <c r="D4" s="125" t="s">
        <v>268</v>
      </c>
      <c r="E4" s="294"/>
      <c r="F4" s="125" t="s">
        <v>124</v>
      </c>
      <c r="G4" s="125" t="s">
        <v>269</v>
      </c>
      <c r="H4" s="294"/>
      <c r="I4" s="294"/>
    </row>
    <row r="5" spans="1:9" x14ac:dyDescent="0.2">
      <c r="A5" s="105" t="s">
        <v>187</v>
      </c>
      <c r="B5" s="302" t="s">
        <v>188</v>
      </c>
      <c r="C5" s="303"/>
      <c r="D5" s="303"/>
      <c r="E5" s="303"/>
      <c r="F5" s="303"/>
      <c r="G5" s="303"/>
      <c r="H5" s="303"/>
      <c r="I5" s="303"/>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302" t="s">
        <v>190</v>
      </c>
      <c r="C9" s="303"/>
      <c r="D9" s="303"/>
      <c r="E9" s="303"/>
      <c r="F9" s="303"/>
      <c r="G9" s="303"/>
      <c r="H9" s="303"/>
      <c r="I9" s="303"/>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302" t="s">
        <v>192</v>
      </c>
      <c r="C12" s="303"/>
      <c r="D12" s="303"/>
      <c r="E12" s="303"/>
      <c r="F12" s="303"/>
      <c r="G12" s="303"/>
      <c r="H12" s="303"/>
      <c r="I12" s="303"/>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7"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7" t="s">
        <v>135</v>
      </c>
      <c r="C15" s="114">
        <v>0</v>
      </c>
      <c r="D15" s="114">
        <v>0</v>
      </c>
      <c r="E15" s="115">
        <f t="shared" si="2"/>
        <v>0</v>
      </c>
      <c r="F15" s="114">
        <v>0</v>
      </c>
      <c r="G15" s="114">
        <v>0</v>
      </c>
      <c r="H15" s="115">
        <f t="shared" si="3"/>
        <v>0</v>
      </c>
      <c r="I15" s="115">
        <f t="shared" si="1"/>
        <v>0</v>
      </c>
    </row>
    <row r="16" spans="1:9" x14ac:dyDescent="0.2">
      <c r="A16" s="106" t="s">
        <v>136</v>
      </c>
      <c r="B16" s="247" t="s">
        <v>185</v>
      </c>
      <c r="C16" s="114">
        <v>0</v>
      </c>
      <c r="D16" s="114">
        <v>0</v>
      </c>
      <c r="E16" s="115">
        <f t="shared" si="2"/>
        <v>0</v>
      </c>
      <c r="F16" s="114">
        <v>0</v>
      </c>
      <c r="G16" s="114">
        <v>0</v>
      </c>
      <c r="H16" s="115">
        <f t="shared" si="3"/>
        <v>0</v>
      </c>
      <c r="I16" s="115">
        <f t="shared" si="1"/>
        <v>0</v>
      </c>
    </row>
    <row r="17" spans="1:9" x14ac:dyDescent="0.2">
      <c r="A17" s="106" t="s">
        <v>137</v>
      </c>
      <c r="B17" s="247"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302" t="s">
        <v>194</v>
      </c>
      <c r="C19" s="303"/>
      <c r="D19" s="303"/>
      <c r="E19" s="303"/>
      <c r="F19" s="303"/>
      <c r="G19" s="303"/>
      <c r="H19" s="303"/>
      <c r="I19" s="303"/>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7">
        <f>C22+C23</f>
        <v>0</v>
      </c>
      <c r="D21" s="127">
        <f>D22+D23</f>
        <v>0</v>
      </c>
      <c r="E21" s="115">
        <f t="shared" si="4"/>
        <v>0</v>
      </c>
      <c r="F21" s="127">
        <f>F22+F23</f>
        <v>0</v>
      </c>
      <c r="G21" s="127">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302" t="s">
        <v>196</v>
      </c>
      <c r="C26" s="303"/>
      <c r="D26" s="303"/>
      <c r="E26" s="303"/>
      <c r="F26" s="303"/>
      <c r="G26" s="303"/>
      <c r="H26" s="303"/>
      <c r="I26" s="303"/>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302" t="s">
        <v>202</v>
      </c>
      <c r="C30" s="303"/>
      <c r="D30" s="303"/>
      <c r="E30" s="303"/>
      <c r="F30" s="303"/>
      <c r="G30" s="303"/>
      <c r="H30" s="303"/>
      <c r="I30" s="303"/>
    </row>
    <row r="31" spans="1:9" ht="25.5" x14ac:dyDescent="0.2">
      <c r="A31" s="106" t="s">
        <v>203</v>
      </c>
      <c r="B31" s="247"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302" t="s">
        <v>205</v>
      </c>
      <c r="C33" s="303"/>
      <c r="D33" s="303"/>
      <c r="E33" s="303"/>
      <c r="F33" s="303"/>
      <c r="G33" s="303"/>
      <c r="H33" s="303"/>
      <c r="I33" s="303"/>
    </row>
    <row r="34" spans="1:9" x14ac:dyDescent="0.2">
      <c r="A34" s="106" t="s">
        <v>200</v>
      </c>
      <c r="B34" s="247"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423</v>
      </c>
      <c r="B36" s="243" t="s">
        <v>419</v>
      </c>
      <c r="C36" s="116"/>
      <c r="D36" s="116"/>
      <c r="E36" s="116"/>
      <c r="F36" s="116"/>
      <c r="G36" s="116"/>
      <c r="H36" s="116"/>
      <c r="I36" s="116"/>
    </row>
    <row r="37" spans="1:9" s="83" customFormat="1" ht="24.75" customHeight="1" x14ac:dyDescent="0.2">
      <c r="A37" s="106" t="s">
        <v>428</v>
      </c>
      <c r="B37" s="247" t="s">
        <v>421</v>
      </c>
      <c r="C37" s="114">
        <v>0</v>
      </c>
      <c r="D37" s="114">
        <v>0</v>
      </c>
      <c r="E37" s="115">
        <f t="shared" ref="E37:E39" si="7">C37+D37</f>
        <v>0</v>
      </c>
      <c r="F37" s="114">
        <v>0</v>
      </c>
      <c r="G37" s="114">
        <v>0</v>
      </c>
      <c r="H37" s="115">
        <f>F37+G37</f>
        <v>0</v>
      </c>
      <c r="I37" s="115">
        <f>E37+H37</f>
        <v>0</v>
      </c>
    </row>
    <row r="38" spans="1:9" s="83" customFormat="1" ht="25.5" x14ac:dyDescent="0.2">
      <c r="A38" s="106" t="s">
        <v>429</v>
      </c>
      <c r="B38" s="247" t="s">
        <v>420</v>
      </c>
      <c r="C38" s="114">
        <v>0</v>
      </c>
      <c r="D38" s="114">
        <v>0</v>
      </c>
      <c r="E38" s="115">
        <f t="shared" si="7"/>
        <v>0</v>
      </c>
      <c r="F38" s="114">
        <v>0</v>
      </c>
      <c r="G38" s="114">
        <v>0</v>
      </c>
      <c r="H38" s="115">
        <f>F38+G38</f>
        <v>0</v>
      </c>
      <c r="I38" s="115">
        <f>E38+H38</f>
        <v>0</v>
      </c>
    </row>
    <row r="39" spans="1:9" s="83" customFormat="1" x14ac:dyDescent="0.2">
      <c r="A39" s="106" t="s">
        <v>430</v>
      </c>
      <c r="B39" s="247" t="s">
        <v>422</v>
      </c>
      <c r="C39" s="114">
        <v>0</v>
      </c>
      <c r="D39" s="114">
        <v>0</v>
      </c>
      <c r="E39" s="115">
        <f t="shared" si="7"/>
        <v>0</v>
      </c>
      <c r="F39" s="114">
        <v>0</v>
      </c>
      <c r="G39" s="114">
        <v>0</v>
      </c>
      <c r="H39" s="115">
        <f>F39+G39</f>
        <v>0</v>
      </c>
      <c r="I39" s="115">
        <f>E39+H39</f>
        <v>0</v>
      </c>
    </row>
    <row r="40" spans="1:9" s="83" customFormat="1" x14ac:dyDescent="0.2">
      <c r="A40" s="106"/>
      <c r="B40" s="111" t="s">
        <v>424</v>
      </c>
      <c r="C40" s="116">
        <f>SUM(C37:C39)</f>
        <v>0</v>
      </c>
      <c r="D40" s="116">
        <f>SUM(D37:D39)</f>
        <v>0</v>
      </c>
      <c r="E40" s="116">
        <f>C40+D40</f>
        <v>0</v>
      </c>
      <c r="F40" s="116">
        <f>SUM(F37:F39)</f>
        <v>0</v>
      </c>
      <c r="G40" s="116">
        <f>SUM(G37:G39)</f>
        <v>0</v>
      </c>
      <c r="H40" s="116">
        <f>F40+G40</f>
        <v>0</v>
      </c>
      <c r="I40" s="116">
        <f>E40+H40</f>
        <v>0</v>
      </c>
    </row>
    <row r="41" spans="1:9" s="83" customFormat="1" x14ac:dyDescent="0.2">
      <c r="A41" s="106"/>
      <c r="B41" s="111" t="s">
        <v>145</v>
      </c>
      <c r="C41" s="116">
        <f t="shared" ref="C41:I41" si="8">C8+C11+C18+C25+C29+C32+C35+C40</f>
        <v>0</v>
      </c>
      <c r="D41" s="116">
        <f t="shared" si="8"/>
        <v>0</v>
      </c>
      <c r="E41" s="116">
        <f t="shared" si="8"/>
        <v>0</v>
      </c>
      <c r="F41" s="116">
        <f t="shared" si="8"/>
        <v>0</v>
      </c>
      <c r="G41" s="116">
        <f t="shared" si="8"/>
        <v>0</v>
      </c>
      <c r="H41" s="116">
        <f t="shared" si="8"/>
        <v>0</v>
      </c>
      <c r="I41" s="116">
        <f t="shared" si="8"/>
        <v>0</v>
      </c>
    </row>
    <row r="42" spans="1:9" s="84" customFormat="1" ht="12.75" x14ac:dyDescent="0.2">
      <c r="A42" s="108"/>
      <c r="B42" s="112" t="s">
        <v>206</v>
      </c>
      <c r="C42" s="117">
        <v>0</v>
      </c>
      <c r="D42" s="117">
        <v>0</v>
      </c>
      <c r="E42" s="118">
        <f>C42+D42</f>
        <v>0</v>
      </c>
      <c r="F42" s="117">
        <v>0</v>
      </c>
      <c r="G42" s="117">
        <v>0</v>
      </c>
      <c r="H42" s="118">
        <f>F42+G42</f>
        <v>0</v>
      </c>
      <c r="I42" s="244">
        <f>E42+H42</f>
        <v>0</v>
      </c>
    </row>
    <row r="43" spans="1:9" s="85" customFormat="1" x14ac:dyDescent="0.2">
      <c r="A43" s="7"/>
      <c r="B43" s="102"/>
      <c r="C43" s="119"/>
      <c r="D43" s="119"/>
      <c r="E43" s="119"/>
      <c r="F43" s="119"/>
      <c r="G43" s="119"/>
      <c r="H43" s="119"/>
      <c r="I43" s="119"/>
    </row>
    <row r="44" spans="1:9" x14ac:dyDescent="0.2">
      <c r="A44" s="87" t="s">
        <v>270</v>
      </c>
      <c r="B44" s="86" t="s">
        <v>146</v>
      </c>
      <c r="C44" s="129" t="s">
        <v>208</v>
      </c>
      <c r="D44" s="119"/>
      <c r="E44" s="119"/>
      <c r="F44" s="119"/>
      <c r="G44" s="119"/>
      <c r="H44" s="119"/>
      <c r="I44" s="119"/>
    </row>
    <row r="45" spans="1:9" x14ac:dyDescent="0.2">
      <c r="A45" s="82" t="s">
        <v>147</v>
      </c>
      <c r="B45" s="87" t="s">
        <v>148</v>
      </c>
      <c r="C45" s="255">
        <f>I41</f>
        <v>0</v>
      </c>
      <c r="D45" s="119"/>
      <c r="E45" s="119"/>
      <c r="F45" s="119"/>
      <c r="G45" s="119"/>
      <c r="H45" s="119"/>
      <c r="I45" s="119"/>
    </row>
    <row r="46" spans="1:9" x14ac:dyDescent="0.2">
      <c r="A46" s="82" t="s">
        <v>285</v>
      </c>
      <c r="B46" s="82" t="s">
        <v>298</v>
      </c>
      <c r="C46" s="249">
        <f>H41</f>
        <v>0</v>
      </c>
      <c r="D46" s="119"/>
      <c r="E46" s="119"/>
      <c r="F46" s="119"/>
      <c r="G46" s="119"/>
      <c r="H46" s="119"/>
      <c r="I46" s="119"/>
    </row>
    <row r="47" spans="1:9" x14ac:dyDescent="0.2">
      <c r="A47" s="82" t="s">
        <v>286</v>
      </c>
      <c r="B47" s="82" t="s">
        <v>149</v>
      </c>
      <c r="C47" s="249">
        <f>C45-C46</f>
        <v>0</v>
      </c>
      <c r="D47" s="120"/>
      <c r="E47" s="120"/>
      <c r="F47" s="119"/>
      <c r="G47" s="119"/>
      <c r="H47" s="120"/>
      <c r="I47" s="120"/>
    </row>
    <row r="48" spans="1:9" x14ac:dyDescent="0.2">
      <c r="A48" s="82" t="s">
        <v>150</v>
      </c>
      <c r="B48" s="87" t="s">
        <v>453</v>
      </c>
      <c r="C48" s="255">
        <f>C68</f>
        <v>0</v>
      </c>
      <c r="D48" s="120"/>
      <c r="E48" s="120"/>
      <c r="F48" s="119"/>
      <c r="G48" s="119"/>
      <c r="H48" s="120"/>
      <c r="I48" s="120"/>
    </row>
    <row r="49" spans="1:9" x14ac:dyDescent="0.2">
      <c r="A49" s="82" t="s">
        <v>287</v>
      </c>
      <c r="B49" s="82" t="s">
        <v>151</v>
      </c>
      <c r="C49" s="249">
        <f>C47-C51</f>
        <v>0</v>
      </c>
    </row>
    <row r="50" spans="1:9" ht="25.5" x14ac:dyDescent="0.2">
      <c r="A50" s="82" t="s">
        <v>288</v>
      </c>
      <c r="B50" s="82" t="s">
        <v>297</v>
      </c>
      <c r="C50" s="249">
        <f>H41</f>
        <v>0</v>
      </c>
      <c r="D50" s="120"/>
      <c r="E50" s="120"/>
      <c r="F50" s="120"/>
      <c r="G50" s="120"/>
      <c r="H50" s="120"/>
      <c r="I50" s="120"/>
    </row>
    <row r="51" spans="1:9" x14ac:dyDescent="0.2">
      <c r="A51" s="82" t="s">
        <v>144</v>
      </c>
      <c r="B51" s="87" t="s">
        <v>450</v>
      </c>
      <c r="C51" s="255">
        <f>C66</f>
        <v>0</v>
      </c>
      <c r="D51" s="120"/>
      <c r="E51" s="120"/>
      <c r="F51" s="120"/>
      <c r="G51" s="120"/>
      <c r="H51" s="120"/>
      <c r="I51" s="120"/>
    </row>
    <row r="52" spans="1:9" x14ac:dyDescent="0.2">
      <c r="A52" s="250"/>
      <c r="B52" s="82"/>
      <c r="C52" s="249"/>
      <c r="D52" s="119"/>
      <c r="E52" s="119"/>
      <c r="F52" s="119"/>
      <c r="G52" s="119"/>
      <c r="H52" s="119"/>
      <c r="I52" s="119"/>
    </row>
    <row r="53" spans="1:9" x14ac:dyDescent="0.2">
      <c r="A53" s="250"/>
      <c r="B53" s="86" t="s">
        <v>454</v>
      </c>
      <c r="C53" s="255"/>
    </row>
    <row r="54" spans="1:9" x14ac:dyDescent="0.2">
      <c r="A54" s="250"/>
      <c r="B54" s="87" t="s">
        <v>443</v>
      </c>
      <c r="C54" s="255">
        <f>I8+I11+I25+I29</f>
        <v>0</v>
      </c>
    </row>
    <row r="55" spans="1:9" x14ac:dyDescent="0.2">
      <c r="A55" s="250"/>
      <c r="B55" s="82" t="s">
        <v>437</v>
      </c>
      <c r="C55" s="255">
        <f>E8+E11+E25+E29</f>
        <v>0</v>
      </c>
    </row>
    <row r="56" spans="1:9" x14ac:dyDescent="0.2">
      <c r="A56" s="250"/>
      <c r="B56" s="82" t="s">
        <v>438</v>
      </c>
      <c r="C56" s="255">
        <f>H8+H11+H25+H29</f>
        <v>0</v>
      </c>
    </row>
    <row r="57" spans="1:9" x14ac:dyDescent="0.2">
      <c r="A57" s="250"/>
      <c r="B57" s="87" t="s">
        <v>444</v>
      </c>
      <c r="C57" s="255">
        <f>I18+I32+I35+I40</f>
        <v>0</v>
      </c>
    </row>
    <row r="58" spans="1:9" x14ac:dyDescent="0.2">
      <c r="A58" s="250"/>
      <c r="B58" s="82" t="s">
        <v>437</v>
      </c>
      <c r="C58" s="255">
        <f>E18+E32+E35+E40</f>
        <v>0</v>
      </c>
      <c r="D58" s="299" t="s">
        <v>447</v>
      </c>
      <c r="E58" s="300"/>
      <c r="F58" s="300"/>
      <c r="G58" s="300"/>
      <c r="H58" s="300"/>
      <c r="I58" s="300"/>
    </row>
    <row r="59" spans="1:9" x14ac:dyDescent="0.2">
      <c r="A59" s="250"/>
      <c r="B59" s="82" t="s">
        <v>438</v>
      </c>
      <c r="C59" s="255">
        <f>H18+H32+H35+H40</f>
        <v>0</v>
      </c>
    </row>
    <row r="60" spans="1:9" x14ac:dyDescent="0.2">
      <c r="A60" s="250"/>
      <c r="B60" s="82" t="s">
        <v>439</v>
      </c>
      <c r="C60" s="255">
        <f>C55+C58</f>
        <v>0</v>
      </c>
    </row>
    <row r="61" spans="1:9" x14ac:dyDescent="0.2">
      <c r="A61" s="250"/>
      <c r="B61" s="82" t="s">
        <v>440</v>
      </c>
      <c r="C61" s="255">
        <f>C56+C59</f>
        <v>0</v>
      </c>
    </row>
    <row r="62" spans="1:9" x14ac:dyDescent="0.2">
      <c r="A62" s="250"/>
      <c r="B62" s="82" t="s">
        <v>441</v>
      </c>
      <c r="C62" s="255">
        <f>C60+C61</f>
        <v>0</v>
      </c>
    </row>
    <row r="63" spans="1:9" x14ac:dyDescent="0.2">
      <c r="A63" s="250"/>
      <c r="B63" s="82"/>
      <c r="C63" s="255"/>
    </row>
    <row r="64" spans="1:9" x14ac:dyDescent="0.2">
      <c r="A64" s="250"/>
      <c r="B64" s="82" t="s">
        <v>448</v>
      </c>
      <c r="C64" s="121">
        <v>0</v>
      </c>
      <c r="D64" s="299" t="s">
        <v>451</v>
      </c>
      <c r="E64" s="300"/>
      <c r="F64" s="300"/>
      <c r="G64" s="300"/>
      <c r="H64" s="300"/>
      <c r="I64" s="300"/>
    </row>
    <row r="65" spans="1:9" ht="30" customHeight="1" x14ac:dyDescent="0.2">
      <c r="A65" s="250"/>
      <c r="B65" s="82" t="s">
        <v>449</v>
      </c>
      <c r="C65" s="121">
        <v>0</v>
      </c>
      <c r="D65" s="299" t="s">
        <v>452</v>
      </c>
      <c r="E65" s="300"/>
      <c r="F65" s="300"/>
      <c r="G65" s="300"/>
      <c r="H65" s="300"/>
      <c r="I65" s="300"/>
    </row>
    <row r="66" spans="1:9" x14ac:dyDescent="0.2">
      <c r="A66" s="250"/>
      <c r="B66" s="87" t="s">
        <v>450</v>
      </c>
      <c r="C66" s="255">
        <f>C64+C65</f>
        <v>0</v>
      </c>
    </row>
    <row r="67" spans="1:9" x14ac:dyDescent="0.2">
      <c r="A67" s="250"/>
      <c r="B67" s="82"/>
      <c r="C67" s="255"/>
    </row>
    <row r="68" spans="1:9" x14ac:dyDescent="0.2">
      <c r="A68" s="250"/>
      <c r="B68" s="82" t="s">
        <v>442</v>
      </c>
      <c r="C68" s="255">
        <f>C69+C70</f>
        <v>0</v>
      </c>
    </row>
    <row r="69" spans="1:9" x14ac:dyDescent="0.2">
      <c r="A69" s="250"/>
      <c r="B69" s="82" t="s">
        <v>445</v>
      </c>
      <c r="C69" s="255">
        <f>C55-C64+C56</f>
        <v>0</v>
      </c>
      <c r="D69" s="299"/>
      <c r="E69" s="300"/>
      <c r="F69" s="300"/>
      <c r="G69" s="300"/>
      <c r="H69" s="300"/>
      <c r="I69" s="300"/>
    </row>
    <row r="70" spans="1:9" x14ac:dyDescent="0.2">
      <c r="A70" s="250"/>
      <c r="B70" s="82" t="s">
        <v>446</v>
      </c>
      <c r="C70" s="255">
        <f>C58-C65+C59</f>
        <v>0</v>
      </c>
      <c r="D70" s="299"/>
      <c r="E70" s="300"/>
      <c r="F70" s="300"/>
      <c r="G70" s="300"/>
      <c r="H70" s="300"/>
      <c r="I70" s="300"/>
    </row>
  </sheetData>
  <sheetProtection password="9F67" sheet="1" objects="1" scenarios="1" formatColumns="0"/>
  <mergeCells count="20">
    <mergeCell ref="D70:I70"/>
    <mergeCell ref="D64:I64"/>
    <mergeCell ref="D65:I65"/>
    <mergeCell ref="A1:G1"/>
    <mergeCell ref="B30:I30"/>
    <mergeCell ref="B33:I33"/>
    <mergeCell ref="D69:I69"/>
    <mergeCell ref="B12:I12"/>
    <mergeCell ref="B19:I19"/>
    <mergeCell ref="B26:I26"/>
    <mergeCell ref="C3:D3"/>
    <mergeCell ref="F3:G3"/>
    <mergeCell ref="B5:I5"/>
    <mergeCell ref="B9:I9"/>
    <mergeCell ref="E3:E4"/>
    <mergeCell ref="H3:H4"/>
    <mergeCell ref="I3:I4"/>
    <mergeCell ref="B3:B4"/>
    <mergeCell ref="A3:A4"/>
    <mergeCell ref="D58:I58"/>
  </mergeCells>
  <pageMargins left="0.48007246376811596" right="0.43478260869565216" top="0.55118110236220474" bottom="0.79710144927536231" header="0.31496062992125984" footer="0.31496062992125984"/>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5"/>
  <sheetViews>
    <sheetView tabSelected="1" view="pageLayout" zoomScaleNormal="100" workbookViewId="0">
      <selection activeCell="B4" sqref="B4:B5"/>
    </sheetView>
  </sheetViews>
  <sheetFormatPr defaultColWidth="9.140625" defaultRowHeight="12.75" x14ac:dyDescent="0.2"/>
  <cols>
    <col min="1" max="1" width="6.7109375" style="176" customWidth="1"/>
    <col min="2" max="2" width="65" style="19" customWidth="1"/>
    <col min="3" max="3" width="12.28515625" style="177" customWidth="1"/>
    <col min="4" max="4" width="12.28515625" style="178" customWidth="1"/>
    <col min="5" max="7" width="12.28515625" style="179" customWidth="1"/>
    <col min="8" max="13" width="11.42578125" style="7" customWidth="1"/>
    <col min="14" max="14" width="11.5703125" style="7" customWidth="1"/>
    <col min="15" max="15" width="11.5703125" style="26" customWidth="1"/>
    <col min="16" max="16384" width="9.140625" style="26"/>
  </cols>
  <sheetData>
    <row r="1" spans="1:14" s="131" customFormat="1" x14ac:dyDescent="0.2">
      <c r="A1" s="301" t="s">
        <v>282</v>
      </c>
      <c r="B1" s="301"/>
      <c r="C1" s="301"/>
      <c r="D1" s="301"/>
      <c r="E1" s="301"/>
      <c r="F1" s="301"/>
      <c r="G1" s="301"/>
      <c r="H1" s="130"/>
      <c r="I1" s="130"/>
      <c r="J1" s="130"/>
      <c r="K1" s="130"/>
      <c r="L1" s="130"/>
      <c r="M1" s="130"/>
      <c r="N1" s="130"/>
    </row>
    <row r="2" spans="1:14" s="131" customFormat="1" ht="40.5" customHeight="1" x14ac:dyDescent="0.2">
      <c r="A2" s="305" t="s">
        <v>425</v>
      </c>
      <c r="B2" s="306"/>
      <c r="C2" s="306"/>
      <c r="D2" s="306"/>
      <c r="E2" s="306"/>
      <c r="F2" s="306"/>
      <c r="G2" s="306"/>
      <c r="H2" s="130"/>
      <c r="I2" s="130"/>
      <c r="J2" s="130"/>
      <c r="K2" s="130"/>
      <c r="L2" s="130"/>
      <c r="M2" s="130"/>
      <c r="N2" s="130"/>
    </row>
    <row r="3" spans="1:14" s="131" customFormat="1" x14ac:dyDescent="0.2">
      <c r="A3" s="132"/>
      <c r="B3" s="313"/>
      <c r="C3" s="313"/>
      <c r="D3" s="133"/>
      <c r="E3" s="134"/>
      <c r="F3" s="134"/>
      <c r="G3" s="134"/>
      <c r="H3" s="130"/>
      <c r="I3" s="130"/>
      <c r="J3" s="130"/>
      <c r="K3" s="130"/>
      <c r="L3" s="130"/>
      <c r="M3" s="130"/>
      <c r="N3" s="130"/>
    </row>
    <row r="4" spans="1:14" s="131" customFormat="1" x14ac:dyDescent="0.2">
      <c r="A4" s="307" t="s">
        <v>289</v>
      </c>
      <c r="B4" s="316" t="s">
        <v>207</v>
      </c>
      <c r="C4" s="316" t="s">
        <v>271</v>
      </c>
      <c r="D4" s="316" t="s">
        <v>272</v>
      </c>
      <c r="E4" s="314" t="s">
        <v>155</v>
      </c>
      <c r="F4" s="315"/>
      <c r="G4" s="315"/>
      <c r="H4" s="130"/>
      <c r="I4" s="130"/>
      <c r="J4" s="135"/>
      <c r="K4" s="130"/>
      <c r="L4" s="130"/>
      <c r="M4" s="130"/>
      <c r="N4" s="130"/>
    </row>
    <row r="5" spans="1:14" s="140" customFormat="1" ht="15" customHeight="1" x14ac:dyDescent="0.2">
      <c r="A5" s="308"/>
      <c r="B5" s="317"/>
      <c r="C5" s="317"/>
      <c r="D5" s="317"/>
      <c r="E5" s="136" t="s">
        <v>152</v>
      </c>
      <c r="F5" s="136" t="s">
        <v>153</v>
      </c>
      <c r="G5" s="136" t="s">
        <v>154</v>
      </c>
      <c r="H5" s="137"/>
      <c r="I5" s="137"/>
      <c r="J5" s="138"/>
      <c r="K5" s="137"/>
      <c r="L5" s="139"/>
      <c r="M5" s="137"/>
      <c r="N5" s="137"/>
    </row>
    <row r="6" spans="1:14" s="144" customFormat="1" ht="15" x14ac:dyDescent="0.2">
      <c r="A6" s="141" t="str">
        <f>'2A-Buget_cerere'!A5</f>
        <v>CAP. 1</v>
      </c>
      <c r="B6" s="311" t="str">
        <f>'2A-Buget_cerere'!B5:I5</f>
        <v>Cheltuieli pentru amenajarea terenului</v>
      </c>
      <c r="C6" s="312"/>
      <c r="D6" s="312"/>
      <c r="E6" s="312"/>
      <c r="F6" s="312"/>
      <c r="G6" s="312"/>
      <c r="H6" s="142"/>
      <c r="I6" s="142"/>
      <c r="J6" s="143"/>
      <c r="K6" s="142"/>
      <c r="L6" s="142"/>
      <c r="M6" s="142"/>
      <c r="N6" s="142"/>
    </row>
    <row r="7" spans="1:14" s="149" customFormat="1" ht="15" x14ac:dyDescent="0.2">
      <c r="A7" s="145" t="str">
        <f>'2A-Buget_cerere'!A6</f>
        <v>1.1</v>
      </c>
      <c r="B7" s="146" t="str">
        <f>'2A-Buget_cerere'!B6</f>
        <v>Amenajarea terenului</v>
      </c>
      <c r="C7" s="147">
        <f>'2A-Buget_cerere'!I6</f>
        <v>0</v>
      </c>
      <c r="D7" s="21" t="str">
        <f>IF(E7+F7+G7&lt;&gt;C7,"Eroare!","")</f>
        <v/>
      </c>
      <c r="E7" s="10">
        <v>0</v>
      </c>
      <c r="F7" s="10">
        <v>0</v>
      </c>
      <c r="G7" s="10">
        <v>0</v>
      </c>
      <c r="H7" s="148"/>
      <c r="I7" s="148"/>
      <c r="J7" s="143"/>
      <c r="K7" s="148"/>
      <c r="L7" s="148"/>
      <c r="M7" s="148"/>
      <c r="N7" s="148"/>
    </row>
    <row r="8" spans="1:14" s="149" customFormat="1" ht="15" x14ac:dyDescent="0.2">
      <c r="A8" s="145" t="str">
        <f>'2A-Buget_cerere'!A7</f>
        <v>1.2</v>
      </c>
      <c r="B8" s="146" t="str">
        <f>'2A-Buget_cerere'!B7</f>
        <v>Amenajari pentru protectia mediului si aducerea la starea initiala</v>
      </c>
      <c r="C8" s="147">
        <f>'2A-Buget_cerere'!I7</f>
        <v>0</v>
      </c>
      <c r="D8" s="21" t="str">
        <f t="shared" ref="D8:D12" si="0">IF(E8+F8+G8&lt;&gt;C8,"Eroare!","")</f>
        <v/>
      </c>
      <c r="E8" s="10">
        <v>0</v>
      </c>
      <c r="F8" s="10">
        <v>0</v>
      </c>
      <c r="G8" s="10">
        <v>0</v>
      </c>
      <c r="H8" s="148"/>
      <c r="I8" s="148"/>
      <c r="J8" s="143"/>
      <c r="K8" s="148"/>
      <c r="L8" s="148"/>
      <c r="M8" s="148"/>
      <c r="N8" s="148"/>
    </row>
    <row r="9" spans="1:14" s="144" customFormat="1" ht="15" x14ac:dyDescent="0.2">
      <c r="A9" s="141"/>
      <c r="B9" s="150" t="str">
        <f>'2A-Buget_cerere'!B8</f>
        <v>TOTAL CAPITOL 1</v>
      </c>
      <c r="C9" s="147">
        <f>'2A-Buget_cerere'!I8</f>
        <v>0</v>
      </c>
      <c r="D9" s="21" t="str">
        <f t="shared" si="0"/>
        <v/>
      </c>
      <c r="E9" s="151">
        <f>SUM(E7:E8)</f>
        <v>0</v>
      </c>
      <c r="F9" s="151">
        <f>SUM(F7:F8)</f>
        <v>0</v>
      </c>
      <c r="G9" s="151">
        <f>SUM(G7:G8)</f>
        <v>0</v>
      </c>
      <c r="H9" s="142"/>
      <c r="I9" s="148"/>
      <c r="J9" s="152"/>
      <c r="K9" s="142"/>
      <c r="L9" s="142"/>
      <c r="M9" s="142"/>
      <c r="N9" s="142"/>
    </row>
    <row r="10" spans="1:14" s="144" customFormat="1" ht="15" x14ac:dyDescent="0.2">
      <c r="A10" s="141" t="str">
        <f>'2A-Buget_cerere'!A9</f>
        <v>CAP. 2</v>
      </c>
      <c r="B10" s="311" t="str">
        <f>'2A-Buget_cerere'!B9</f>
        <v>Cheltuieli pt asigurarea utilităţilor necesare obiectivului</v>
      </c>
      <c r="C10" s="312"/>
      <c r="D10" s="312"/>
      <c r="E10" s="312"/>
      <c r="F10" s="312"/>
      <c r="G10" s="312"/>
      <c r="H10" s="142"/>
      <c r="I10" s="148"/>
      <c r="J10" s="153"/>
      <c r="K10" s="142"/>
      <c r="L10" s="142"/>
      <c r="M10" s="142"/>
      <c r="N10" s="142"/>
    </row>
    <row r="11" spans="1:14" s="144" customFormat="1" ht="15" x14ac:dyDescent="0.2">
      <c r="A11" s="145" t="str">
        <f>'2A-Buget_cerere'!A10</f>
        <v>2.1</v>
      </c>
      <c r="B11" s="146" t="str">
        <f>'2A-Buget_cerere'!B10</f>
        <v>Cheltuieli pentru asigurarea utilitatilor necesare obiectivului</v>
      </c>
      <c r="C11" s="147">
        <f>'2A-Buget_cerere'!I10</f>
        <v>0</v>
      </c>
      <c r="D11" s="21" t="str">
        <f>IF(E11+F11+G11&lt;&gt;C11,"Eroare!","")</f>
        <v/>
      </c>
      <c r="E11" s="10">
        <v>0</v>
      </c>
      <c r="F11" s="10">
        <v>0</v>
      </c>
      <c r="G11" s="10">
        <v>0</v>
      </c>
      <c r="H11" s="142"/>
      <c r="I11" s="148"/>
      <c r="J11" s="135"/>
      <c r="K11" s="142"/>
      <c r="L11" s="142"/>
      <c r="M11" s="142"/>
      <c r="N11" s="142"/>
    </row>
    <row r="12" spans="1:14" s="144" customFormat="1" ht="15" x14ac:dyDescent="0.2">
      <c r="A12" s="141"/>
      <c r="B12" s="150" t="str">
        <f>'2A-Buget_cerere'!B11</f>
        <v> TOTAL CAPITOL 2</v>
      </c>
      <c r="C12" s="147">
        <f>'2A-Buget_cerere'!I11</f>
        <v>0</v>
      </c>
      <c r="D12" s="21" t="str">
        <f t="shared" si="0"/>
        <v/>
      </c>
      <c r="E12" s="151">
        <f t="shared" ref="E12:G12" si="1">E11</f>
        <v>0</v>
      </c>
      <c r="F12" s="151">
        <f t="shared" si="1"/>
        <v>0</v>
      </c>
      <c r="G12" s="151">
        <f t="shared" si="1"/>
        <v>0</v>
      </c>
      <c r="H12" s="142"/>
      <c r="I12" s="148"/>
      <c r="J12" s="135"/>
      <c r="K12" s="142"/>
      <c r="L12" s="142"/>
      <c r="M12" s="142"/>
      <c r="N12" s="142"/>
    </row>
    <row r="13" spans="1:14" s="144" customFormat="1" ht="15" x14ac:dyDescent="0.2">
      <c r="A13" s="141" t="str">
        <f>'2A-Buget_cerere'!A12</f>
        <v>CAP. 3</v>
      </c>
      <c r="B13" s="311" t="str">
        <f>'2A-Buget_cerere'!B12</f>
        <v>Cheltuieli pentru proiectare și asistență tehnică</v>
      </c>
      <c r="C13" s="312"/>
      <c r="D13" s="312"/>
      <c r="E13" s="312"/>
      <c r="F13" s="312"/>
      <c r="G13" s="312"/>
      <c r="H13" s="142"/>
      <c r="I13" s="148"/>
      <c r="J13" s="135"/>
      <c r="K13" s="142"/>
      <c r="L13" s="142"/>
      <c r="M13" s="142"/>
      <c r="N13" s="142"/>
    </row>
    <row r="14" spans="1:14" s="149" customFormat="1" ht="15" x14ac:dyDescent="0.2">
      <c r="A14" s="145" t="str">
        <f>'2A-Buget_cerere'!A13</f>
        <v>3.1</v>
      </c>
      <c r="B14" s="146" t="str">
        <f>'2A-Buget_cerere'!B13</f>
        <v>Studii de teren</v>
      </c>
      <c r="C14" s="147">
        <f>'2A-Buget_cerere'!I13</f>
        <v>0</v>
      </c>
      <c r="D14" s="21" t="str">
        <f t="shared" ref="D14:D33" si="2">IF(E14+F14+G14&lt;&gt;C14,"Eroare!","")</f>
        <v/>
      </c>
      <c r="E14" s="10">
        <v>0</v>
      </c>
      <c r="F14" s="10">
        <v>0</v>
      </c>
      <c r="G14" s="10">
        <v>0</v>
      </c>
      <c r="H14" s="148"/>
      <c r="I14" s="148"/>
      <c r="J14" s="154"/>
      <c r="K14" s="148"/>
      <c r="L14" s="148"/>
      <c r="M14" s="148"/>
      <c r="N14" s="148"/>
    </row>
    <row r="15" spans="1:14" s="149" customFormat="1" ht="15" x14ac:dyDescent="0.2">
      <c r="A15" s="145" t="str">
        <f>'2A-Buget_cerere'!A14</f>
        <v>3.2</v>
      </c>
      <c r="B15" s="146" t="str">
        <f>'2A-Buget_cerere'!B14</f>
        <v>Obtinere avize, acorduri, autorizatii</v>
      </c>
      <c r="C15" s="147">
        <f>'2A-Buget_cerere'!I14</f>
        <v>0</v>
      </c>
      <c r="D15" s="21" t="str">
        <f t="shared" si="2"/>
        <v/>
      </c>
      <c r="E15" s="10">
        <v>0</v>
      </c>
      <c r="F15" s="10">
        <v>0</v>
      </c>
      <c r="G15" s="10">
        <v>0</v>
      </c>
      <c r="H15" s="148"/>
      <c r="I15" s="148"/>
      <c r="J15" s="148"/>
      <c r="K15" s="148"/>
      <c r="L15" s="148"/>
      <c r="M15" s="148"/>
      <c r="N15" s="148"/>
    </row>
    <row r="16" spans="1:14" s="149" customFormat="1" ht="15" x14ac:dyDescent="0.2">
      <c r="A16" s="145" t="str">
        <f>'2A-Buget_cerere'!A15</f>
        <v>3.3</v>
      </c>
      <c r="B16" s="146" t="str">
        <f>'2A-Buget_cerere'!B15</f>
        <v>Proiectare si inginerie</v>
      </c>
      <c r="C16" s="147">
        <f>'2A-Buget_cerere'!I15</f>
        <v>0</v>
      </c>
      <c r="D16" s="21" t="str">
        <f t="shared" si="2"/>
        <v/>
      </c>
      <c r="E16" s="10">
        <v>0</v>
      </c>
      <c r="F16" s="10">
        <v>0</v>
      </c>
      <c r="G16" s="10">
        <v>0</v>
      </c>
      <c r="H16" s="148"/>
      <c r="I16" s="148"/>
      <c r="J16" s="148"/>
      <c r="K16" s="148"/>
      <c r="L16" s="148"/>
      <c r="M16" s="148"/>
      <c r="N16" s="148"/>
    </row>
    <row r="17" spans="1:14" s="149" customFormat="1" ht="15" x14ac:dyDescent="0.2">
      <c r="A17" s="145" t="str">
        <f>'2A-Buget_cerere'!A16</f>
        <v>3.4</v>
      </c>
      <c r="B17" s="146" t="str">
        <f>'2A-Buget_cerere'!B16</f>
        <v>Consultanta</v>
      </c>
      <c r="C17" s="147">
        <f>'2A-Buget_cerere'!I16</f>
        <v>0</v>
      </c>
      <c r="D17" s="21" t="str">
        <f t="shared" si="2"/>
        <v/>
      </c>
      <c r="E17" s="10">
        <v>0</v>
      </c>
      <c r="F17" s="10">
        <v>0</v>
      </c>
      <c r="G17" s="10">
        <v>0</v>
      </c>
      <c r="H17" s="148"/>
      <c r="I17" s="148"/>
      <c r="J17" s="148"/>
      <c r="K17" s="148"/>
      <c r="L17" s="148"/>
      <c r="M17" s="148"/>
      <c r="N17" s="148"/>
    </row>
    <row r="18" spans="1:14" s="149" customFormat="1" ht="15" x14ac:dyDescent="0.2">
      <c r="A18" s="145" t="str">
        <f>'2A-Buget_cerere'!A17</f>
        <v>3.5</v>
      </c>
      <c r="B18" s="146" t="str">
        <f>'2A-Buget_cerere'!B17</f>
        <v>Asistenta tehnica</v>
      </c>
      <c r="C18" s="147">
        <f>'2A-Buget_cerere'!I17</f>
        <v>0</v>
      </c>
      <c r="D18" s="21" t="str">
        <f t="shared" si="2"/>
        <v/>
      </c>
      <c r="E18" s="10">
        <v>0</v>
      </c>
      <c r="F18" s="10">
        <v>0</v>
      </c>
      <c r="G18" s="10">
        <v>0</v>
      </c>
      <c r="H18" s="148"/>
      <c r="I18" s="148"/>
      <c r="J18" s="148"/>
      <c r="K18" s="148"/>
      <c r="L18" s="148"/>
      <c r="M18" s="148"/>
      <c r="N18" s="148"/>
    </row>
    <row r="19" spans="1:14" s="144" customFormat="1" ht="15" x14ac:dyDescent="0.2">
      <c r="A19" s="141"/>
      <c r="B19" s="150" t="str">
        <f>'2A-Buget_cerere'!B18</f>
        <v> TOTAL CAPITOL 3</v>
      </c>
      <c r="C19" s="147">
        <f>'2A-Buget_cerere'!I18</f>
        <v>0</v>
      </c>
      <c r="D19" s="21" t="str">
        <f>IF(E19+F19+G19&lt;&gt;C19,"Eroare!","")</f>
        <v/>
      </c>
      <c r="E19" s="151">
        <f>SUM(E14:E18)</f>
        <v>0</v>
      </c>
      <c r="F19" s="151">
        <f>SUM(F14:F18)</f>
        <v>0</v>
      </c>
      <c r="G19" s="151">
        <f>SUM(G14:G18)</f>
        <v>0</v>
      </c>
      <c r="H19" s="142"/>
      <c r="I19" s="148"/>
      <c r="J19" s="142"/>
      <c r="K19" s="142"/>
      <c r="L19" s="142"/>
      <c r="M19" s="142"/>
      <c r="N19" s="142"/>
    </row>
    <row r="20" spans="1:14" s="144" customFormat="1" ht="15" x14ac:dyDescent="0.2">
      <c r="A20" s="141" t="str">
        <f>'2A-Buget_cerere'!A19</f>
        <v>CAP. 4</v>
      </c>
      <c r="B20" s="311" t="str">
        <f>'2A-Buget_cerere'!B19</f>
        <v>Cheltuieli pentru investiţia de bază</v>
      </c>
      <c r="C20" s="312"/>
      <c r="D20" s="312"/>
      <c r="E20" s="312"/>
      <c r="F20" s="312"/>
      <c r="G20" s="312"/>
      <c r="H20" s="142"/>
      <c r="I20" s="148"/>
      <c r="J20" s="142"/>
      <c r="K20" s="142"/>
      <c r="L20" s="142"/>
      <c r="M20" s="142"/>
      <c r="N20" s="142"/>
    </row>
    <row r="21" spans="1:14" s="149" customFormat="1" ht="15" x14ac:dyDescent="0.2">
      <c r="A21" s="145" t="str">
        <f>'2A-Buget_cerere'!A20</f>
        <v>4.1</v>
      </c>
      <c r="B21" s="146" t="str">
        <f>'2A-Buget_cerere'!B20</f>
        <v>Construcţii şi instalaţii</v>
      </c>
      <c r="C21" s="147">
        <f>'2A-Buget_cerere'!I20</f>
        <v>0</v>
      </c>
      <c r="D21" s="21" t="str">
        <f t="shared" si="2"/>
        <v/>
      </c>
      <c r="E21" s="10">
        <v>0</v>
      </c>
      <c r="F21" s="10">
        <v>0</v>
      </c>
      <c r="G21" s="10">
        <v>0</v>
      </c>
      <c r="H21" s="148"/>
      <c r="I21" s="148"/>
      <c r="J21" s="148"/>
      <c r="K21" s="148"/>
      <c r="L21" s="148"/>
      <c r="M21" s="148"/>
      <c r="N21" s="148"/>
    </row>
    <row r="22" spans="1:14" s="149" customFormat="1" ht="15" x14ac:dyDescent="0.2">
      <c r="A22" s="145" t="str">
        <f>'2A-Buget_cerere'!A21</f>
        <v>4.2</v>
      </c>
      <c r="B22" s="146" t="str">
        <f>'2A-Buget_cerere'!B21</f>
        <v>Dotări</v>
      </c>
      <c r="C22" s="147">
        <f>'2A-Buget_cerere'!I21</f>
        <v>0</v>
      </c>
      <c r="D22" s="21" t="str">
        <f t="shared" si="2"/>
        <v/>
      </c>
      <c r="E22" s="126">
        <f>E23+E24</f>
        <v>0</v>
      </c>
      <c r="F22" s="126">
        <f t="shared" ref="F22:G22" si="3">F23+F24</f>
        <v>0</v>
      </c>
      <c r="G22" s="126">
        <f t="shared" si="3"/>
        <v>0</v>
      </c>
      <c r="H22" s="148"/>
      <c r="I22" s="148"/>
      <c r="J22" s="148"/>
      <c r="K22" s="148"/>
      <c r="L22" s="148"/>
      <c r="M22" s="148"/>
      <c r="N22" s="148"/>
    </row>
    <row r="23" spans="1:14" s="149" customFormat="1" ht="25.5" x14ac:dyDescent="0.2">
      <c r="A23" s="110" t="s">
        <v>209</v>
      </c>
      <c r="B23" s="82" t="s">
        <v>210</v>
      </c>
      <c r="C23" s="147">
        <f>'2A-Buget_cerere'!I22</f>
        <v>0</v>
      </c>
      <c r="D23" s="21" t="str">
        <f t="shared" si="2"/>
        <v/>
      </c>
      <c r="E23" s="10">
        <v>0</v>
      </c>
      <c r="F23" s="10">
        <v>0</v>
      </c>
      <c r="G23" s="10">
        <v>0</v>
      </c>
      <c r="H23" s="148"/>
      <c r="I23" s="148"/>
      <c r="J23" s="148"/>
      <c r="K23" s="148"/>
      <c r="L23" s="148"/>
      <c r="M23" s="148"/>
      <c r="N23" s="148"/>
    </row>
    <row r="24" spans="1:14" s="149" customFormat="1" ht="25.5" x14ac:dyDescent="0.2">
      <c r="A24" s="110" t="s">
        <v>211</v>
      </c>
      <c r="B24" s="82" t="s">
        <v>212</v>
      </c>
      <c r="C24" s="147">
        <f>'2A-Buget_cerere'!I23</f>
        <v>0</v>
      </c>
      <c r="D24" s="21" t="str">
        <f t="shared" si="2"/>
        <v/>
      </c>
      <c r="E24" s="10">
        <v>0</v>
      </c>
      <c r="F24" s="10">
        <v>0</v>
      </c>
      <c r="G24" s="10">
        <v>0</v>
      </c>
      <c r="H24" s="148"/>
      <c r="I24" s="148"/>
      <c r="J24" s="148"/>
      <c r="K24" s="148"/>
      <c r="L24" s="148"/>
      <c r="M24" s="148"/>
      <c r="N24" s="148"/>
    </row>
    <row r="25" spans="1:14" s="149" customFormat="1" ht="15" x14ac:dyDescent="0.2">
      <c r="A25" s="145" t="str">
        <f>'2A-Buget_cerere'!A24</f>
        <v>4.3</v>
      </c>
      <c r="B25" s="146" t="str">
        <f>'2A-Buget_cerere'!B24</f>
        <v>Active necorporale</v>
      </c>
      <c r="C25" s="147">
        <f>'2A-Buget_cerere'!I24</f>
        <v>0</v>
      </c>
      <c r="D25" s="21" t="str">
        <f t="shared" si="2"/>
        <v/>
      </c>
      <c r="E25" s="10">
        <v>0</v>
      </c>
      <c r="F25" s="10">
        <v>0</v>
      </c>
      <c r="G25" s="10">
        <v>0</v>
      </c>
      <c r="H25" s="148"/>
      <c r="I25" s="148"/>
      <c r="J25" s="148"/>
      <c r="K25" s="148"/>
      <c r="L25" s="148"/>
      <c r="M25" s="148"/>
      <c r="N25" s="148"/>
    </row>
    <row r="26" spans="1:14" s="144" customFormat="1" ht="15" x14ac:dyDescent="0.2">
      <c r="A26" s="141"/>
      <c r="B26" s="150" t="str">
        <f>'2A-Buget_cerere'!B25</f>
        <v>TOTAL CAPITOL 4</v>
      </c>
      <c r="C26" s="147">
        <f>'2A-Buget_cerere'!I25</f>
        <v>0</v>
      </c>
      <c r="D26" s="21" t="str">
        <f t="shared" si="2"/>
        <v/>
      </c>
      <c r="E26" s="151">
        <f>E21+E22+E25</f>
        <v>0</v>
      </c>
      <c r="F26" s="151">
        <f t="shared" ref="F26:G26" si="4">F21+F22+F25</f>
        <v>0</v>
      </c>
      <c r="G26" s="151">
        <f t="shared" si="4"/>
        <v>0</v>
      </c>
      <c r="H26" s="142"/>
      <c r="I26" s="148"/>
      <c r="J26" s="142"/>
      <c r="K26" s="142"/>
      <c r="L26" s="142"/>
      <c r="M26" s="142"/>
      <c r="N26" s="142"/>
    </row>
    <row r="27" spans="1:14" s="144" customFormat="1" ht="15" x14ac:dyDescent="0.2">
      <c r="A27" s="141" t="str">
        <f>'2A-Buget_cerere'!A26</f>
        <v>CAP. 5</v>
      </c>
      <c r="B27" s="311" t="str">
        <f>'2A-Buget_cerere'!B26</f>
        <v>Alte cheltuieli</v>
      </c>
      <c r="C27" s="312"/>
      <c r="D27" s="312"/>
      <c r="E27" s="312"/>
      <c r="F27" s="312"/>
      <c r="G27" s="312"/>
      <c r="H27" s="142"/>
      <c r="I27" s="148"/>
      <c r="J27" s="142"/>
      <c r="K27" s="142"/>
      <c r="L27" s="142"/>
      <c r="M27" s="142"/>
      <c r="N27" s="142"/>
    </row>
    <row r="28" spans="1:14" s="149" customFormat="1" ht="15" x14ac:dyDescent="0.2">
      <c r="A28" s="145" t="str">
        <f>'2A-Buget_cerere'!A27</f>
        <v>5.1</v>
      </c>
      <c r="B28" s="146" t="str">
        <f>'2A-Buget_cerere'!B27</f>
        <v>Organizare de santier</v>
      </c>
      <c r="C28" s="147">
        <f>'2A-Buget_cerere'!I27</f>
        <v>0</v>
      </c>
      <c r="D28" s="21" t="str">
        <f t="shared" si="2"/>
        <v/>
      </c>
      <c r="E28" s="10">
        <v>0</v>
      </c>
      <c r="F28" s="10">
        <v>0</v>
      </c>
      <c r="G28" s="10">
        <v>0</v>
      </c>
      <c r="H28" s="148"/>
      <c r="I28" s="148"/>
      <c r="J28" s="148"/>
      <c r="K28" s="148"/>
      <c r="L28" s="148"/>
      <c r="M28" s="148"/>
      <c r="N28" s="148"/>
    </row>
    <row r="29" spans="1:14" s="144" customFormat="1" ht="15" x14ac:dyDescent="0.2">
      <c r="A29" s="145" t="str">
        <f>'2A-Buget_cerere'!A28</f>
        <v>5.2</v>
      </c>
      <c r="B29" s="146" t="str">
        <f>'2A-Buget_cerere'!B28</f>
        <v>Cheltuieli diverse și neprevăzute</v>
      </c>
      <c r="C29" s="147">
        <f>'2A-Buget_cerere'!I28</f>
        <v>0</v>
      </c>
      <c r="D29" s="21" t="str">
        <f t="shared" si="2"/>
        <v/>
      </c>
      <c r="E29" s="10">
        <v>0</v>
      </c>
      <c r="F29" s="10">
        <v>0</v>
      </c>
      <c r="G29" s="10">
        <v>0</v>
      </c>
      <c r="H29" s="142"/>
      <c r="I29" s="148"/>
      <c r="J29" s="142"/>
      <c r="K29" s="142"/>
      <c r="L29" s="142"/>
      <c r="M29" s="142"/>
      <c r="N29" s="142"/>
    </row>
    <row r="30" spans="1:14" s="144" customFormat="1" ht="15" x14ac:dyDescent="0.2">
      <c r="A30" s="141"/>
      <c r="B30" s="150" t="str">
        <f>'2A-Buget_cerere'!B29</f>
        <v>TOTAL CAPITOL 5</v>
      </c>
      <c r="C30" s="147">
        <f>'2A-Buget_cerere'!I29</f>
        <v>0</v>
      </c>
      <c r="D30" s="21" t="str">
        <f>IF(E30+F30+G30&lt;&gt;C30,"Eroare!","")</f>
        <v/>
      </c>
      <c r="E30" s="151">
        <f>SUM(E28:E29)</f>
        <v>0</v>
      </c>
      <c r="F30" s="151">
        <f>SUM(F28:F29)</f>
        <v>0</v>
      </c>
      <c r="G30" s="151">
        <f>SUM(G28:G29)</f>
        <v>0</v>
      </c>
      <c r="H30" s="142"/>
      <c r="I30" s="148"/>
      <c r="J30" s="142"/>
      <c r="K30" s="142"/>
      <c r="L30" s="142"/>
      <c r="M30" s="142"/>
      <c r="N30" s="142"/>
    </row>
    <row r="31" spans="1:14" s="144" customFormat="1" ht="15" x14ac:dyDescent="0.2">
      <c r="A31" s="141" t="str">
        <f>'2A-Buget_cerere'!A30</f>
        <v>CAP. 6</v>
      </c>
      <c r="B31" s="311" t="str">
        <f>'2A-Buget_cerere'!B30</f>
        <v>Cheltuieli cu activitățile obligatorii de publicitate și informare aferente proiectului</v>
      </c>
      <c r="C31" s="312"/>
      <c r="D31" s="312"/>
      <c r="E31" s="312"/>
      <c r="F31" s="312"/>
      <c r="G31" s="312"/>
      <c r="H31" s="142"/>
      <c r="I31" s="148"/>
      <c r="J31" s="142"/>
      <c r="K31" s="142"/>
      <c r="L31" s="142"/>
      <c r="M31" s="142"/>
      <c r="N31" s="142"/>
    </row>
    <row r="32" spans="1:14" s="144" customFormat="1" ht="25.5" x14ac:dyDescent="0.2">
      <c r="A32" s="145" t="str">
        <f>'2A-Buget_cerere'!A31</f>
        <v>6.1</v>
      </c>
      <c r="B32" s="146" t="str">
        <f>'2A-Buget_cerere'!B31</f>
        <v>Cheltuieli cu activitățile obligatorii de publicitate și informare aferente proiectului</v>
      </c>
      <c r="C32" s="147">
        <f>'2A-Buget_cerere'!I31</f>
        <v>0</v>
      </c>
      <c r="D32" s="21" t="str">
        <f t="shared" si="2"/>
        <v/>
      </c>
      <c r="E32" s="10">
        <v>0</v>
      </c>
      <c r="F32" s="10">
        <v>0</v>
      </c>
      <c r="G32" s="10">
        <v>0</v>
      </c>
      <c r="H32" s="142"/>
      <c r="I32" s="148"/>
      <c r="J32" s="142"/>
      <c r="K32" s="142"/>
      <c r="L32" s="142"/>
      <c r="M32" s="142"/>
      <c r="N32" s="142"/>
    </row>
    <row r="33" spans="1:14" s="144" customFormat="1" ht="15" x14ac:dyDescent="0.2">
      <c r="A33" s="141"/>
      <c r="B33" s="150" t="str">
        <f>'2A-Buget_cerere'!B32</f>
        <v>TOTAL CAPITOL 6</v>
      </c>
      <c r="C33" s="147">
        <f>'2A-Buget_cerere'!I32</f>
        <v>0</v>
      </c>
      <c r="D33" s="21" t="str">
        <f t="shared" si="2"/>
        <v/>
      </c>
      <c r="E33" s="151">
        <f>SUM(E32:E32)</f>
        <v>0</v>
      </c>
      <c r="F33" s="151">
        <f>SUM(F32:F32)</f>
        <v>0</v>
      </c>
      <c r="G33" s="151">
        <f>SUM(G32:G32)</f>
        <v>0</v>
      </c>
      <c r="H33" s="142"/>
      <c r="I33" s="148"/>
      <c r="J33" s="142"/>
      <c r="K33" s="142"/>
      <c r="L33" s="142"/>
      <c r="M33" s="142"/>
      <c r="N33" s="142"/>
    </row>
    <row r="34" spans="1:14" s="144" customFormat="1" ht="15" x14ac:dyDescent="0.2">
      <c r="A34" s="141" t="str">
        <f>'2A-Buget_cerere'!A33</f>
        <v>CAP. 7</v>
      </c>
      <c r="B34" s="311" t="str">
        <f>'2A-Buget_cerere'!B33</f>
        <v xml:space="preserve">Cheltuielile cu activitatea de audit financiar extern </v>
      </c>
      <c r="C34" s="312"/>
      <c r="D34" s="312"/>
      <c r="E34" s="312"/>
      <c r="F34" s="312"/>
      <c r="G34" s="312"/>
      <c r="H34" s="142"/>
      <c r="I34" s="148"/>
      <c r="J34" s="142"/>
      <c r="K34" s="142"/>
      <c r="L34" s="142"/>
      <c r="M34" s="142"/>
      <c r="N34" s="142"/>
    </row>
    <row r="35" spans="1:14" s="144" customFormat="1" ht="15" x14ac:dyDescent="0.2">
      <c r="A35" s="145" t="str">
        <f>'2A-Buget_cerere'!A34</f>
        <v>7.1</v>
      </c>
      <c r="B35" s="146" t="str">
        <f>'2A-Buget_cerere'!B34</f>
        <v xml:space="preserve">Cheltuielile cu activitatea de audit financiar extern </v>
      </c>
      <c r="C35" s="147">
        <f>'2A-Buget_cerere'!I34</f>
        <v>0</v>
      </c>
      <c r="D35" s="21" t="str">
        <f>IF(E35+F35+G35&lt;&gt;C35,"Eroare!","")</f>
        <v/>
      </c>
      <c r="E35" s="10">
        <v>0</v>
      </c>
      <c r="F35" s="10">
        <v>0</v>
      </c>
      <c r="G35" s="10">
        <v>0</v>
      </c>
      <c r="H35" s="142"/>
      <c r="I35" s="148"/>
      <c r="J35" s="142"/>
      <c r="K35" s="142"/>
      <c r="L35" s="142"/>
      <c r="M35" s="142"/>
      <c r="N35" s="142"/>
    </row>
    <row r="36" spans="1:14" s="144" customFormat="1" ht="15" x14ac:dyDescent="0.2">
      <c r="A36" s="145">
        <f>'2A-Buget_cerere'!A35</f>
        <v>0</v>
      </c>
      <c r="B36" s="150" t="str">
        <f>'2A-Buget_cerere'!B35</f>
        <v>TOTAL CAPITOL 7</v>
      </c>
      <c r="C36" s="147">
        <f>'2A-Buget_cerere'!I35</f>
        <v>0</v>
      </c>
      <c r="D36" s="21" t="str">
        <f t="shared" ref="D36:D42" si="5">IF(E36+F36+G36&lt;&gt;C36,"Eroare!","")</f>
        <v/>
      </c>
      <c r="E36" s="151">
        <f>E35</f>
        <v>0</v>
      </c>
      <c r="F36" s="151">
        <f t="shared" ref="F36:G36" si="6">F35</f>
        <v>0</v>
      </c>
      <c r="G36" s="151">
        <f t="shared" si="6"/>
        <v>0</v>
      </c>
      <c r="H36" s="142"/>
      <c r="I36" s="148"/>
      <c r="J36" s="142"/>
      <c r="K36" s="142"/>
      <c r="L36" s="142"/>
      <c r="M36" s="142"/>
      <c r="N36" s="142"/>
    </row>
    <row r="37" spans="1:14" s="83" customFormat="1" ht="15" x14ac:dyDescent="0.2">
      <c r="A37" s="141" t="str">
        <f>'2A-Buget_cerere'!A36</f>
        <v>CAP. 8</v>
      </c>
      <c r="B37" s="243" t="s">
        <v>419</v>
      </c>
      <c r="C37" s="147"/>
      <c r="D37" s="21"/>
      <c r="E37" s="116"/>
      <c r="F37" s="116"/>
      <c r="G37" s="116"/>
      <c r="H37" s="245"/>
    </row>
    <row r="38" spans="1:14" s="83" customFormat="1" ht="24.75" customHeight="1" x14ac:dyDescent="0.2">
      <c r="A38" s="145" t="str">
        <f>'2A-Buget_cerere'!A37</f>
        <v>8.1</v>
      </c>
      <c r="B38" s="247" t="s">
        <v>421</v>
      </c>
      <c r="C38" s="147">
        <f>'2A-Buget_cerere'!I37</f>
        <v>0</v>
      </c>
      <c r="D38" s="21" t="str">
        <f t="shared" si="5"/>
        <v/>
      </c>
      <c r="E38" s="10">
        <v>0</v>
      </c>
      <c r="F38" s="10">
        <v>0</v>
      </c>
      <c r="G38" s="10">
        <v>0</v>
      </c>
      <c r="H38" s="246"/>
    </row>
    <row r="39" spans="1:14" s="83" customFormat="1" ht="15" x14ac:dyDescent="0.2">
      <c r="A39" s="145" t="str">
        <f>'2A-Buget_cerere'!A38</f>
        <v>8.2</v>
      </c>
      <c r="B39" s="247" t="s">
        <v>420</v>
      </c>
      <c r="C39" s="147">
        <f>'2A-Buget_cerere'!I38</f>
        <v>0</v>
      </c>
      <c r="D39" s="21" t="str">
        <f t="shared" si="5"/>
        <v/>
      </c>
      <c r="E39" s="10">
        <v>0</v>
      </c>
      <c r="F39" s="10">
        <v>0</v>
      </c>
      <c r="G39" s="10">
        <v>0</v>
      </c>
      <c r="H39" s="246"/>
    </row>
    <row r="40" spans="1:14" s="83" customFormat="1" ht="15" x14ac:dyDescent="0.2">
      <c r="A40" s="145" t="str">
        <f>'2A-Buget_cerere'!A39</f>
        <v>8.3</v>
      </c>
      <c r="B40" s="247" t="s">
        <v>422</v>
      </c>
      <c r="C40" s="147">
        <f>'2A-Buget_cerere'!I39</f>
        <v>0</v>
      </c>
      <c r="D40" s="21" t="str">
        <f t="shared" si="5"/>
        <v/>
      </c>
      <c r="E40" s="10">
        <v>0</v>
      </c>
      <c r="F40" s="10">
        <v>0</v>
      </c>
      <c r="G40" s="10">
        <v>0</v>
      </c>
      <c r="H40" s="246"/>
    </row>
    <row r="41" spans="1:14" s="83" customFormat="1" ht="15" x14ac:dyDescent="0.2">
      <c r="A41" s="106"/>
      <c r="B41" s="111" t="s">
        <v>424</v>
      </c>
      <c r="C41" s="116">
        <f>SUM(C38:C40)</f>
        <v>0</v>
      </c>
      <c r="D41" s="21" t="str">
        <f t="shared" si="5"/>
        <v/>
      </c>
      <c r="E41" s="116">
        <f t="shared" ref="E41" si="7">SUM(E38:E40)</f>
        <v>0</v>
      </c>
      <c r="F41" s="116">
        <f>SUM(F38:F40)</f>
        <v>0</v>
      </c>
      <c r="G41" s="116">
        <f t="shared" ref="G41" si="8">SUM(G38:G40)</f>
        <v>0</v>
      </c>
      <c r="H41" s="245"/>
    </row>
    <row r="42" spans="1:14" s="157" customFormat="1" ht="16.5" x14ac:dyDescent="0.2">
      <c r="A42" s="155"/>
      <c r="B42" s="156" t="str">
        <f>'2A-Buget_cerere'!B41</f>
        <v>TOTAL GENERAL</v>
      </c>
      <c r="C42" s="147">
        <f>'2A-Buget_cerere'!I41</f>
        <v>0</v>
      </c>
      <c r="D42" s="21" t="str">
        <f t="shared" si="5"/>
        <v/>
      </c>
      <c r="E42" s="151">
        <f>E9+E12+E19+E26+E30+E33+E36+E41</f>
        <v>0</v>
      </c>
      <c r="F42" s="151">
        <f>F9+F12+F19+F26+F30+F33+F36+F41</f>
        <v>0</v>
      </c>
      <c r="G42" s="151">
        <f>G9+G12+G19+G26+G30+G33+G36+G41</f>
        <v>0</v>
      </c>
      <c r="H42" s="142"/>
      <c r="I42" s="148"/>
      <c r="J42" s="142"/>
      <c r="K42" s="142"/>
      <c r="L42" s="142"/>
      <c r="M42" s="142"/>
      <c r="N42" s="142"/>
    </row>
    <row r="43" spans="1:14" s="162" customFormat="1" x14ac:dyDescent="0.2">
      <c r="A43" s="158"/>
      <c r="B43" s="159"/>
      <c r="C43" s="160"/>
      <c r="D43" s="161"/>
      <c r="E43" s="134"/>
      <c r="F43" s="134"/>
      <c r="G43" s="134"/>
      <c r="H43" s="148"/>
      <c r="I43" s="148"/>
      <c r="J43" s="148"/>
      <c r="K43" s="148"/>
      <c r="L43" s="148"/>
      <c r="M43" s="148"/>
      <c r="N43" s="148"/>
    </row>
    <row r="44" spans="1:14" s="162" customFormat="1" x14ac:dyDescent="0.2">
      <c r="A44" s="158"/>
      <c r="B44" s="163"/>
      <c r="C44" s="160"/>
      <c r="D44" s="161"/>
      <c r="E44" s="134"/>
      <c r="F44" s="134"/>
      <c r="G44" s="134"/>
      <c r="H44" s="148"/>
      <c r="I44" s="148"/>
      <c r="J44" s="148"/>
      <c r="K44" s="148"/>
      <c r="L44" s="148"/>
      <c r="M44" s="148"/>
      <c r="N44" s="148"/>
    </row>
    <row r="45" spans="1:14" s="164" customFormat="1" x14ac:dyDescent="0.2">
      <c r="A45" s="318" t="s">
        <v>290</v>
      </c>
      <c r="B45" s="318"/>
      <c r="C45" s="309" t="s">
        <v>271</v>
      </c>
      <c r="D45" s="310" t="s">
        <v>272</v>
      </c>
      <c r="E45" s="319" t="s">
        <v>155</v>
      </c>
      <c r="F45" s="319"/>
      <c r="G45" s="319"/>
      <c r="H45" s="130"/>
      <c r="I45" s="148"/>
      <c r="J45" s="130"/>
      <c r="K45" s="130"/>
      <c r="L45" s="130"/>
      <c r="M45" s="130"/>
      <c r="N45" s="130"/>
    </row>
    <row r="46" spans="1:14" s="165" customFormat="1" x14ac:dyDescent="0.2">
      <c r="A46" s="318"/>
      <c r="B46" s="318"/>
      <c r="C46" s="309"/>
      <c r="D46" s="310"/>
      <c r="E46" s="136" t="s">
        <v>152</v>
      </c>
      <c r="F46" s="136" t="s">
        <v>153</v>
      </c>
      <c r="G46" s="136" t="s">
        <v>154</v>
      </c>
      <c r="H46" s="137"/>
      <c r="I46" s="148"/>
      <c r="J46" s="137"/>
      <c r="K46" s="137"/>
      <c r="L46" s="139"/>
      <c r="M46" s="137"/>
      <c r="N46" s="137"/>
    </row>
    <row r="47" spans="1:14" s="169" customFormat="1" x14ac:dyDescent="0.2">
      <c r="A47" s="320" t="s">
        <v>273</v>
      </c>
      <c r="B47" s="320"/>
      <c r="C47" s="166">
        <f>'2A-Buget_cerere'!C45</f>
        <v>0</v>
      </c>
      <c r="D47" s="21" t="str">
        <f>IF(E47+F47+G47&lt;&gt;C47,"Eroare!","")</f>
        <v/>
      </c>
      <c r="E47" s="17">
        <f>E42</f>
        <v>0</v>
      </c>
      <c r="F47" s="17">
        <f>F42</f>
        <v>0</v>
      </c>
      <c r="G47" s="17">
        <f>G42</f>
        <v>0</v>
      </c>
      <c r="H47" s="167"/>
      <c r="I47" s="148"/>
      <c r="J47" s="167"/>
      <c r="K47" s="167"/>
      <c r="L47" s="168"/>
      <c r="M47" s="167"/>
      <c r="N47" s="167"/>
    </row>
    <row r="48" spans="1:14" s="169" customFormat="1" x14ac:dyDescent="0.2">
      <c r="A48" s="320" t="s">
        <v>274</v>
      </c>
      <c r="B48" s="320"/>
      <c r="C48" s="166">
        <f>'2A-Buget_cerere'!C48</f>
        <v>0</v>
      </c>
      <c r="D48" s="21" t="str">
        <f>IF(E48+F48+G48&lt;&gt;C48,"Eroare!","")</f>
        <v/>
      </c>
      <c r="E48" s="17">
        <f>SUM(E49:E50)</f>
        <v>0</v>
      </c>
      <c r="F48" s="17">
        <f t="shared" ref="F48:G48" si="9">SUM(F49:F50)</f>
        <v>0</v>
      </c>
      <c r="G48" s="17">
        <f t="shared" si="9"/>
        <v>0</v>
      </c>
      <c r="H48" s="167"/>
      <c r="I48" s="148"/>
      <c r="J48" s="167"/>
      <c r="K48" s="167"/>
      <c r="L48" s="167"/>
      <c r="M48" s="167"/>
      <c r="N48" s="167"/>
    </row>
    <row r="49" spans="1:14" s="165" customFormat="1" x14ac:dyDescent="0.2">
      <c r="A49" s="321" t="s">
        <v>291</v>
      </c>
      <c r="B49" s="321"/>
      <c r="C49" s="166"/>
      <c r="D49" s="21"/>
      <c r="E49" s="10">
        <v>0</v>
      </c>
      <c r="F49" s="10">
        <v>0</v>
      </c>
      <c r="G49" s="10">
        <v>0</v>
      </c>
      <c r="H49" s="137"/>
      <c r="I49" s="148"/>
      <c r="J49" s="137"/>
      <c r="K49" s="137"/>
      <c r="L49" s="139"/>
      <c r="M49" s="137"/>
      <c r="N49" s="137"/>
    </row>
    <row r="50" spans="1:14" s="165" customFormat="1" x14ac:dyDescent="0.2">
      <c r="A50" s="321" t="s">
        <v>292</v>
      </c>
      <c r="B50" s="321"/>
      <c r="C50" s="166"/>
      <c r="D50" s="21"/>
      <c r="E50" s="10">
        <v>0</v>
      </c>
      <c r="F50" s="10">
        <v>0</v>
      </c>
      <c r="G50" s="10">
        <v>0</v>
      </c>
      <c r="H50" s="137"/>
      <c r="I50" s="148"/>
      <c r="J50" s="137"/>
      <c r="K50" s="137"/>
      <c r="L50" s="139"/>
      <c r="M50" s="137"/>
      <c r="N50" s="137"/>
    </row>
    <row r="51" spans="1:14" s="169" customFormat="1" x14ac:dyDescent="0.2">
      <c r="A51" s="320" t="str">
        <f>'2A-Buget_cerere'!B51</f>
        <v>Finanțarea nerambursabilă totală solicitată</v>
      </c>
      <c r="B51" s="320"/>
      <c r="C51" s="166">
        <f>'2A-Buget_cerere'!C51</f>
        <v>0</v>
      </c>
      <c r="D51" s="21" t="str">
        <f>IF(E51+F51+G51&lt;&gt;C51,"Eroare!","")</f>
        <v/>
      </c>
      <c r="E51" s="10">
        <v>0</v>
      </c>
      <c r="F51" s="10">
        <v>0</v>
      </c>
      <c r="G51" s="10">
        <v>0</v>
      </c>
      <c r="H51" s="167"/>
      <c r="I51" s="148"/>
      <c r="J51" s="167"/>
      <c r="K51" s="167"/>
      <c r="L51" s="168"/>
      <c r="M51" s="167"/>
      <c r="N51" s="167"/>
    </row>
    <row r="52" spans="1:14" s="172" customFormat="1" ht="15" x14ac:dyDescent="0.2">
      <c r="A52" s="170"/>
      <c r="B52" s="171"/>
      <c r="C52" s="160"/>
      <c r="D52" s="161"/>
      <c r="E52" s="134"/>
      <c r="F52" s="134"/>
      <c r="G52" s="134"/>
      <c r="H52" s="167"/>
      <c r="I52" s="148"/>
      <c r="J52" s="167"/>
      <c r="K52" s="167"/>
      <c r="L52" s="168"/>
      <c r="M52" s="167"/>
      <c r="N52" s="167"/>
    </row>
    <row r="53" spans="1:14" s="172" customFormat="1" ht="15" x14ac:dyDescent="0.2">
      <c r="A53" s="170"/>
      <c r="B53" s="173"/>
      <c r="C53" s="160"/>
      <c r="D53" s="161"/>
      <c r="E53" s="134"/>
      <c r="F53" s="134"/>
      <c r="G53" s="134"/>
      <c r="H53" s="167"/>
      <c r="I53" s="167"/>
      <c r="J53" s="167"/>
      <c r="K53" s="167"/>
      <c r="L53" s="168"/>
      <c r="M53" s="167"/>
      <c r="N53" s="167"/>
    </row>
    <row r="54" spans="1:14" s="140" customFormat="1" ht="15" x14ac:dyDescent="0.2">
      <c r="A54" s="174"/>
      <c r="B54" s="175"/>
      <c r="C54" s="160"/>
      <c r="D54" s="161"/>
      <c r="E54" s="134"/>
      <c r="F54" s="134"/>
      <c r="G54" s="134"/>
      <c r="H54" s="137"/>
      <c r="I54" s="137"/>
      <c r="J54" s="137"/>
      <c r="K54" s="137"/>
      <c r="L54" s="139"/>
      <c r="M54" s="137"/>
      <c r="N54" s="137"/>
    </row>
    <row r="55" spans="1:14" s="140" customFormat="1" ht="15" x14ac:dyDescent="0.2">
      <c r="A55" s="174"/>
      <c r="B55" s="175"/>
      <c r="C55" s="160"/>
      <c r="D55" s="161"/>
      <c r="E55" s="134"/>
      <c r="F55" s="134"/>
      <c r="G55" s="134"/>
      <c r="H55" s="137"/>
      <c r="I55" s="137"/>
      <c r="J55" s="137"/>
      <c r="K55" s="137"/>
      <c r="L55" s="139"/>
      <c r="M55" s="137"/>
      <c r="N55" s="137"/>
    </row>
    <row r="56" spans="1:14" s="140" customFormat="1" ht="15" x14ac:dyDescent="0.2">
      <c r="A56" s="174"/>
      <c r="B56" s="175"/>
      <c r="C56" s="160"/>
      <c r="D56" s="161"/>
      <c r="E56" s="134"/>
      <c r="F56" s="134"/>
      <c r="G56" s="134"/>
      <c r="H56" s="137"/>
      <c r="I56" s="137"/>
      <c r="J56" s="137"/>
      <c r="K56" s="137"/>
      <c r="L56" s="139"/>
      <c r="M56" s="137"/>
      <c r="N56" s="137"/>
    </row>
    <row r="57" spans="1:14" s="140" customFormat="1" ht="15" x14ac:dyDescent="0.2">
      <c r="A57" s="174"/>
      <c r="B57" s="175"/>
      <c r="C57" s="160"/>
      <c r="D57" s="161"/>
      <c r="E57" s="134"/>
      <c r="F57" s="134"/>
      <c r="G57" s="134"/>
      <c r="H57" s="137"/>
      <c r="I57" s="137"/>
      <c r="J57" s="137"/>
      <c r="K57" s="137"/>
      <c r="L57" s="139"/>
      <c r="M57" s="137"/>
      <c r="N57" s="137"/>
    </row>
    <row r="58" spans="1:14" s="140" customFormat="1" ht="15" x14ac:dyDescent="0.2">
      <c r="A58" s="174"/>
      <c r="B58" s="175"/>
      <c r="C58" s="160"/>
      <c r="D58" s="161"/>
      <c r="E58" s="134"/>
      <c r="F58" s="134"/>
      <c r="G58" s="134"/>
      <c r="H58" s="137"/>
      <c r="I58" s="137"/>
      <c r="J58" s="137"/>
      <c r="K58" s="137"/>
      <c r="L58" s="139"/>
      <c r="M58" s="137"/>
      <c r="N58" s="137"/>
    </row>
    <row r="59" spans="1:14" s="140" customFormat="1" ht="15" x14ac:dyDescent="0.2">
      <c r="A59" s="174"/>
      <c r="B59" s="175"/>
      <c r="C59" s="160"/>
      <c r="D59" s="161"/>
      <c r="E59" s="134"/>
      <c r="F59" s="134"/>
      <c r="G59" s="134"/>
      <c r="H59" s="137"/>
      <c r="I59" s="137"/>
      <c r="J59" s="137"/>
      <c r="K59" s="137"/>
      <c r="L59" s="139"/>
      <c r="M59" s="137"/>
      <c r="N59" s="137"/>
    </row>
    <row r="60" spans="1:14" s="140" customFormat="1" ht="15" x14ac:dyDescent="0.2">
      <c r="A60" s="174"/>
      <c r="B60" s="175"/>
      <c r="C60" s="160"/>
      <c r="D60" s="161"/>
      <c r="E60" s="134"/>
      <c r="F60" s="134"/>
      <c r="G60" s="134"/>
      <c r="H60" s="137"/>
      <c r="I60" s="137"/>
      <c r="J60" s="137"/>
      <c r="K60" s="137"/>
      <c r="L60" s="139"/>
      <c r="M60" s="137"/>
      <c r="N60" s="137"/>
    </row>
    <row r="61" spans="1:14" s="140" customFormat="1" ht="15" x14ac:dyDescent="0.2">
      <c r="A61" s="174"/>
      <c r="B61" s="175"/>
      <c r="C61" s="160"/>
      <c r="D61" s="161"/>
      <c r="E61" s="134"/>
      <c r="F61" s="134"/>
      <c r="G61" s="134"/>
      <c r="H61" s="137"/>
      <c r="I61" s="137"/>
      <c r="J61" s="137"/>
      <c r="K61" s="137"/>
      <c r="L61" s="139"/>
      <c r="M61" s="137"/>
      <c r="N61" s="137"/>
    </row>
    <row r="62" spans="1:14" s="140" customFormat="1" ht="15" x14ac:dyDescent="0.2">
      <c r="A62" s="174"/>
      <c r="B62" s="175"/>
      <c r="C62" s="160"/>
      <c r="D62" s="161"/>
      <c r="E62" s="134"/>
      <c r="F62" s="134"/>
      <c r="G62" s="134"/>
      <c r="H62" s="137"/>
      <c r="I62" s="137"/>
      <c r="J62" s="137"/>
      <c r="K62" s="137"/>
      <c r="L62" s="139"/>
      <c r="M62" s="137"/>
      <c r="N62" s="137"/>
    </row>
    <row r="63" spans="1:14" s="140" customFormat="1" ht="15" x14ac:dyDescent="0.2">
      <c r="A63" s="174"/>
      <c r="B63" s="175"/>
      <c r="C63" s="160"/>
      <c r="D63" s="161"/>
      <c r="E63" s="134"/>
      <c r="F63" s="134"/>
      <c r="G63" s="134"/>
      <c r="H63" s="137"/>
      <c r="I63" s="137"/>
      <c r="J63" s="137"/>
      <c r="K63" s="137"/>
      <c r="L63" s="139"/>
      <c r="M63" s="137"/>
      <c r="N63" s="137"/>
    </row>
    <row r="64" spans="1:14" s="140" customFormat="1" ht="15" x14ac:dyDescent="0.2">
      <c r="A64" s="174"/>
      <c r="B64" s="175"/>
      <c r="C64" s="160"/>
      <c r="D64" s="161"/>
      <c r="E64" s="134"/>
      <c r="F64" s="134"/>
      <c r="G64" s="134"/>
      <c r="H64" s="137"/>
      <c r="I64" s="137"/>
      <c r="J64" s="137"/>
      <c r="K64" s="137"/>
      <c r="L64" s="139"/>
      <c r="M64" s="137"/>
      <c r="N64" s="137"/>
    </row>
    <row r="65" spans="1:14" s="140" customFormat="1" ht="15" x14ac:dyDescent="0.2">
      <c r="A65" s="174"/>
      <c r="B65" s="175"/>
      <c r="C65" s="160"/>
      <c r="D65" s="161"/>
      <c r="E65" s="134"/>
      <c r="F65" s="134"/>
      <c r="G65" s="134"/>
      <c r="H65" s="137"/>
      <c r="I65" s="137"/>
      <c r="J65" s="137"/>
      <c r="K65" s="137"/>
      <c r="L65" s="139"/>
      <c r="M65" s="137"/>
      <c r="N65" s="137"/>
    </row>
  </sheetData>
  <sheetProtection password="9F67" sheet="1" objects="1" scenarios="1" formatColumns="0"/>
  <mergeCells count="24">
    <mergeCell ref="B13:G13"/>
    <mergeCell ref="B34:G34"/>
    <mergeCell ref="B31:G31"/>
    <mergeCell ref="A51:B51"/>
    <mergeCell ref="A50:B50"/>
    <mergeCell ref="A49:B49"/>
    <mergeCell ref="A48:B48"/>
    <mergeCell ref="A47:B47"/>
    <mergeCell ref="A1:G1"/>
    <mergeCell ref="A2:G2"/>
    <mergeCell ref="A4:A5"/>
    <mergeCell ref="C45:C46"/>
    <mergeCell ref="D45:D46"/>
    <mergeCell ref="B10:G10"/>
    <mergeCell ref="B3:C3"/>
    <mergeCell ref="E4:G4"/>
    <mergeCell ref="B6:G6"/>
    <mergeCell ref="B4:B5"/>
    <mergeCell ref="C4:C5"/>
    <mergeCell ref="D4:D5"/>
    <mergeCell ref="A45:B46"/>
    <mergeCell ref="E45:G45"/>
    <mergeCell ref="B27:G27"/>
    <mergeCell ref="B20:G20"/>
  </mergeCells>
  <conditionalFormatting sqref="C53:G53">
    <cfRule type="containsText" dxfId="2" priority="16" operator="containsText" text="nu">
      <formula>NOT(ISERROR(SEARCH("nu",C53)))</formula>
    </cfRule>
  </conditionalFormatting>
  <conditionalFormatting sqref="C53:G53">
    <cfRule type="containsText" dxfId="1" priority="10" operator="containsText" text="NU">
      <formula>NOT(ISERROR(SEARCH("NU",C53)))</formula>
    </cfRule>
    <cfRule type="containsText" dxfId="0" priority="11" operator="containsText" text="DA">
      <formula>NOT(ISERROR(SEARCH("DA",C53)))</formula>
    </cfRule>
  </conditionalFormatting>
  <pageMargins left="0.70866141732283472" right="0.70866141732283472" top="0.55118110236220474" bottom="0.90625" header="0.31496062992125984" footer="0.31496062992125984"/>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A18" sqref="A18"/>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6"/>
      <c r="B1" s="177"/>
      <c r="C1" s="177"/>
      <c r="D1" s="177"/>
    </row>
    <row r="2" spans="1:6" s="8" customFormat="1" x14ac:dyDescent="0.2">
      <c r="A2" s="186"/>
      <c r="B2" s="177"/>
      <c r="C2" s="177"/>
      <c r="D2" s="177"/>
    </row>
    <row r="3" spans="1:6" s="8" customFormat="1" ht="25.5" customHeight="1" x14ac:dyDescent="0.2">
      <c r="A3" s="323" t="s">
        <v>455</v>
      </c>
      <c r="B3" s="323"/>
      <c r="C3" s="323"/>
      <c r="D3" s="323"/>
      <c r="E3" s="14"/>
      <c r="F3" s="14"/>
    </row>
    <row r="4" spans="1:6" s="7" customFormat="1" ht="54.75" customHeight="1" x14ac:dyDescent="0.2">
      <c r="A4" s="322" t="s">
        <v>427</v>
      </c>
      <c r="B4" s="322"/>
      <c r="C4" s="322"/>
      <c r="D4" s="322"/>
      <c r="E4" s="259"/>
      <c r="F4" s="259"/>
    </row>
    <row r="5" spans="1:6" s="7" customFormat="1" ht="63.75" x14ac:dyDescent="0.2">
      <c r="A5" s="185" t="s">
        <v>333</v>
      </c>
      <c r="B5" s="185" t="s">
        <v>334</v>
      </c>
      <c r="C5" s="185" t="s">
        <v>343</v>
      </c>
      <c r="D5" s="185" t="s">
        <v>344</v>
      </c>
      <c r="E5" s="15"/>
      <c r="F5" s="15"/>
    </row>
    <row r="6" spans="1:6" s="7" customFormat="1" x14ac:dyDescent="0.2">
      <c r="A6" s="185"/>
      <c r="B6" s="187"/>
      <c r="C6" s="185"/>
      <c r="D6" s="185"/>
    </row>
    <row r="7" spans="1:6" s="7" customFormat="1" x14ac:dyDescent="0.2">
      <c r="A7" s="253" t="s">
        <v>323</v>
      </c>
      <c r="B7" s="10">
        <v>0</v>
      </c>
      <c r="C7" s="212">
        <v>0</v>
      </c>
      <c r="D7" s="126">
        <f>B7*C7</f>
        <v>0</v>
      </c>
    </row>
    <row r="8" spans="1:6" s="7" customFormat="1" x14ac:dyDescent="0.2">
      <c r="A8" s="253" t="s">
        <v>324</v>
      </c>
      <c r="B8" s="10">
        <v>0</v>
      </c>
      <c r="C8" s="212">
        <v>0</v>
      </c>
      <c r="D8" s="126">
        <f t="shared" ref="D8:D36" si="0">B8*C8</f>
        <v>0</v>
      </c>
    </row>
    <row r="9" spans="1:6" s="7" customFormat="1" x14ac:dyDescent="0.2">
      <c r="A9" s="253" t="s">
        <v>325</v>
      </c>
      <c r="B9" s="10">
        <v>0</v>
      </c>
      <c r="C9" s="212">
        <v>0</v>
      </c>
      <c r="D9" s="126">
        <f t="shared" si="0"/>
        <v>0</v>
      </c>
    </row>
    <row r="10" spans="1:6" s="7" customFormat="1" ht="15" x14ac:dyDescent="0.25">
      <c r="A10" s="253" t="s">
        <v>326</v>
      </c>
      <c r="B10" s="10">
        <v>0</v>
      </c>
      <c r="C10" s="212">
        <v>0</v>
      </c>
      <c r="D10" s="126">
        <f t="shared" si="0"/>
        <v>0</v>
      </c>
      <c r="F10" s="252"/>
    </row>
    <row r="11" spans="1:6" s="7" customFormat="1" x14ac:dyDescent="0.2">
      <c r="A11" s="253" t="s">
        <v>327</v>
      </c>
      <c r="B11" s="10">
        <v>0</v>
      </c>
      <c r="C11" s="212">
        <v>0</v>
      </c>
      <c r="D11" s="126">
        <f t="shared" si="0"/>
        <v>0</v>
      </c>
    </row>
    <row r="12" spans="1:6" s="7" customFormat="1" x14ac:dyDescent="0.2">
      <c r="A12" s="253" t="s">
        <v>328</v>
      </c>
      <c r="B12" s="10">
        <v>0</v>
      </c>
      <c r="C12" s="212">
        <v>0</v>
      </c>
      <c r="D12" s="126">
        <f t="shared" si="0"/>
        <v>0</v>
      </c>
    </row>
    <row r="13" spans="1:6" s="7" customFormat="1" x14ac:dyDescent="0.2">
      <c r="A13" s="253" t="s">
        <v>329</v>
      </c>
      <c r="B13" s="10">
        <v>0</v>
      </c>
      <c r="C13" s="212">
        <v>0</v>
      </c>
      <c r="D13" s="126">
        <f t="shared" si="0"/>
        <v>0</v>
      </c>
    </row>
    <row r="14" spans="1:6" s="7" customFormat="1" x14ac:dyDescent="0.2">
      <c r="A14" s="253" t="s">
        <v>330</v>
      </c>
      <c r="B14" s="10">
        <v>0</v>
      </c>
      <c r="C14" s="212">
        <v>0</v>
      </c>
      <c r="D14" s="126">
        <f t="shared" si="0"/>
        <v>0</v>
      </c>
    </row>
    <row r="15" spans="1:6" s="7" customFormat="1" x14ac:dyDescent="0.2">
      <c r="A15" s="253" t="s">
        <v>331</v>
      </c>
      <c r="B15" s="10">
        <v>0</v>
      </c>
      <c r="C15" s="212">
        <v>0</v>
      </c>
      <c r="D15" s="126">
        <f t="shared" si="0"/>
        <v>0</v>
      </c>
    </row>
    <row r="16" spans="1:6" s="7" customFormat="1" x14ac:dyDescent="0.2">
      <c r="A16" s="253" t="s">
        <v>332</v>
      </c>
      <c r="B16" s="10">
        <v>0</v>
      </c>
      <c r="C16" s="212">
        <v>0</v>
      </c>
      <c r="D16" s="126">
        <f t="shared" si="0"/>
        <v>0</v>
      </c>
    </row>
    <row r="17" spans="1:4" s="7" customFormat="1" x14ac:dyDescent="0.2">
      <c r="A17" s="253" t="s">
        <v>399</v>
      </c>
      <c r="B17" s="10">
        <v>0</v>
      </c>
      <c r="C17" s="212">
        <v>0</v>
      </c>
      <c r="D17" s="126">
        <f t="shared" si="0"/>
        <v>0</v>
      </c>
    </row>
    <row r="18" spans="1:4" s="7" customFormat="1" x14ac:dyDescent="0.2">
      <c r="A18" s="253" t="s">
        <v>400</v>
      </c>
      <c r="B18" s="10">
        <v>0</v>
      </c>
      <c r="C18" s="212">
        <v>0</v>
      </c>
      <c r="D18" s="126">
        <f t="shared" si="0"/>
        <v>0</v>
      </c>
    </row>
    <row r="19" spans="1:4" s="7" customFormat="1" x14ac:dyDescent="0.2">
      <c r="A19" s="253" t="s">
        <v>401</v>
      </c>
      <c r="B19" s="10">
        <v>0</v>
      </c>
      <c r="C19" s="212">
        <v>0</v>
      </c>
      <c r="D19" s="126">
        <f t="shared" si="0"/>
        <v>0</v>
      </c>
    </row>
    <row r="20" spans="1:4" s="7" customFormat="1" x14ac:dyDescent="0.2">
      <c r="A20" s="253" t="s">
        <v>402</v>
      </c>
      <c r="B20" s="10">
        <v>0</v>
      </c>
      <c r="C20" s="212">
        <v>0</v>
      </c>
      <c r="D20" s="126">
        <f t="shared" si="0"/>
        <v>0</v>
      </c>
    </row>
    <row r="21" spans="1:4" s="7" customFormat="1" x14ac:dyDescent="0.2">
      <c r="A21" s="253" t="s">
        <v>403</v>
      </c>
      <c r="B21" s="10">
        <v>0</v>
      </c>
      <c r="C21" s="212">
        <v>0</v>
      </c>
      <c r="D21" s="126">
        <f t="shared" si="0"/>
        <v>0</v>
      </c>
    </row>
    <row r="22" spans="1:4" s="7" customFormat="1" x14ac:dyDescent="0.2">
      <c r="A22" s="253" t="s">
        <v>404</v>
      </c>
      <c r="B22" s="10">
        <v>0</v>
      </c>
      <c r="C22" s="212">
        <v>0</v>
      </c>
      <c r="D22" s="126">
        <f t="shared" si="0"/>
        <v>0</v>
      </c>
    </row>
    <row r="23" spans="1:4" s="7" customFormat="1" x14ac:dyDescent="0.2">
      <c r="A23" s="253" t="s">
        <v>405</v>
      </c>
      <c r="B23" s="10">
        <v>0</v>
      </c>
      <c r="C23" s="212">
        <v>0</v>
      </c>
      <c r="D23" s="126">
        <f t="shared" si="0"/>
        <v>0</v>
      </c>
    </row>
    <row r="24" spans="1:4" s="7" customFormat="1" x14ac:dyDescent="0.2">
      <c r="A24" s="253" t="s">
        <v>406</v>
      </c>
      <c r="B24" s="10">
        <v>0</v>
      </c>
      <c r="C24" s="212">
        <v>0</v>
      </c>
      <c r="D24" s="126">
        <f t="shared" si="0"/>
        <v>0</v>
      </c>
    </row>
    <row r="25" spans="1:4" s="7" customFormat="1" x14ac:dyDescent="0.2">
      <c r="A25" s="253" t="s">
        <v>407</v>
      </c>
      <c r="B25" s="10">
        <v>0</v>
      </c>
      <c r="C25" s="212">
        <v>0</v>
      </c>
      <c r="D25" s="126">
        <f t="shared" si="0"/>
        <v>0</v>
      </c>
    </row>
    <row r="26" spans="1:4" s="7" customFormat="1" x14ac:dyDescent="0.2">
      <c r="A26" s="253" t="s">
        <v>408</v>
      </c>
      <c r="B26" s="10">
        <v>0</v>
      </c>
      <c r="C26" s="212">
        <v>0</v>
      </c>
      <c r="D26" s="126">
        <f t="shared" si="0"/>
        <v>0</v>
      </c>
    </row>
    <row r="27" spans="1:4" s="7" customFormat="1" x14ac:dyDescent="0.2">
      <c r="A27" s="253" t="s">
        <v>409</v>
      </c>
      <c r="B27" s="10">
        <v>0</v>
      </c>
      <c r="C27" s="212">
        <v>0</v>
      </c>
      <c r="D27" s="126">
        <f t="shared" si="0"/>
        <v>0</v>
      </c>
    </row>
    <row r="28" spans="1:4" s="7" customFormat="1" x14ac:dyDescent="0.2">
      <c r="A28" s="253" t="s">
        <v>410</v>
      </c>
      <c r="B28" s="10">
        <v>0</v>
      </c>
      <c r="C28" s="212">
        <v>0</v>
      </c>
      <c r="D28" s="126">
        <f t="shared" si="0"/>
        <v>0</v>
      </c>
    </row>
    <row r="29" spans="1:4" s="7" customFormat="1" x14ac:dyDescent="0.2">
      <c r="A29" s="253" t="s">
        <v>411</v>
      </c>
      <c r="B29" s="10">
        <v>0</v>
      </c>
      <c r="C29" s="212">
        <v>0</v>
      </c>
      <c r="D29" s="126">
        <f t="shared" si="0"/>
        <v>0</v>
      </c>
    </row>
    <row r="30" spans="1:4" s="7" customFormat="1" x14ac:dyDescent="0.2">
      <c r="A30" s="253" t="s">
        <v>412</v>
      </c>
      <c r="B30" s="10">
        <v>0</v>
      </c>
      <c r="C30" s="212">
        <v>0</v>
      </c>
      <c r="D30" s="126">
        <f t="shared" si="0"/>
        <v>0</v>
      </c>
    </row>
    <row r="31" spans="1:4" s="7" customFormat="1" x14ac:dyDescent="0.2">
      <c r="A31" s="253" t="s">
        <v>413</v>
      </c>
      <c r="B31" s="10">
        <v>0</v>
      </c>
      <c r="C31" s="212">
        <v>0</v>
      </c>
      <c r="D31" s="126">
        <f t="shared" si="0"/>
        <v>0</v>
      </c>
    </row>
    <row r="32" spans="1:4" s="7" customFormat="1" x14ac:dyDescent="0.2">
      <c r="A32" s="253" t="s">
        <v>414</v>
      </c>
      <c r="B32" s="10">
        <v>0</v>
      </c>
      <c r="C32" s="212">
        <v>0</v>
      </c>
      <c r="D32" s="126">
        <f t="shared" si="0"/>
        <v>0</v>
      </c>
    </row>
    <row r="33" spans="1:4" s="7" customFormat="1" x14ac:dyDescent="0.2">
      <c r="A33" s="253" t="s">
        <v>415</v>
      </c>
      <c r="B33" s="10">
        <v>0</v>
      </c>
      <c r="C33" s="212">
        <v>0</v>
      </c>
      <c r="D33" s="126">
        <f t="shared" si="0"/>
        <v>0</v>
      </c>
    </row>
    <row r="34" spans="1:4" s="7" customFormat="1" x14ac:dyDescent="0.2">
      <c r="A34" s="253" t="s">
        <v>416</v>
      </c>
      <c r="B34" s="10">
        <v>0</v>
      </c>
      <c r="C34" s="212">
        <v>0</v>
      </c>
      <c r="D34" s="126">
        <f t="shared" si="0"/>
        <v>0</v>
      </c>
    </row>
    <row r="35" spans="1:4" s="7" customFormat="1" x14ac:dyDescent="0.2">
      <c r="A35" s="253" t="s">
        <v>417</v>
      </c>
      <c r="B35" s="10">
        <v>0</v>
      </c>
      <c r="C35" s="212">
        <v>0</v>
      </c>
      <c r="D35" s="126">
        <f>B35*C35</f>
        <v>0</v>
      </c>
    </row>
    <row r="36" spans="1:4" s="7" customFormat="1" x14ac:dyDescent="0.2">
      <c r="A36" s="253" t="s">
        <v>418</v>
      </c>
      <c r="B36" s="10">
        <v>0</v>
      </c>
      <c r="C36" s="212">
        <v>0</v>
      </c>
      <c r="D36" s="126">
        <f t="shared" si="0"/>
        <v>0</v>
      </c>
    </row>
    <row r="37" spans="1:4" s="7" customFormat="1" x14ac:dyDescent="0.2">
      <c r="A37" s="251" t="s">
        <v>426</v>
      </c>
      <c r="B37" s="124">
        <f>SUM(B7:B36)</f>
        <v>0</v>
      </c>
      <c r="C37" s="254"/>
      <c r="D37" s="124">
        <f>SUM(D7:D36)</f>
        <v>0</v>
      </c>
    </row>
  </sheetData>
  <sheetProtection algorithmName="SHA-512" hashValue="9r4wnjptAIOVC+ZRQo4D57IMQQCC2KaSajBtwwlPGK38jcyumqo8pKH3bChUzBWlVDhPqo2AjPvHe/Bg6xk1zA==" saltValue="Gd3Ji9oEDjEbEV/YbEPgRQ==" spinCount="100000" sheet="1" objects="1" scenarios="1"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2016-10-20T09:21:11Z</cp:lastPrinted>
  <dcterms:created xsi:type="dcterms:W3CDTF">2015-08-05T10:46:20Z</dcterms:created>
  <dcterms:modified xsi:type="dcterms:W3CDTF">2016-12-22T14:38:52Z</dcterms:modified>
</cp:coreProperties>
</file>